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OUGESUIDOU-1\disk1\jougesuidou1\jougesuidou\共有\R07\14_県市町村課\260115_（済）令和８年１月29 日（木）〆17 時公営企業に係る経営比較分析表（令和６年度決算）の分析等について\2　回答\"/>
    </mc:Choice>
  </mc:AlternateContent>
  <xr:revisionPtr revIDLastSave="0" documentId="13_ncr:1_{68728F8D-DA80-4324-AA71-549CFA95DAF3}" xr6:coauthVersionLast="47" xr6:coauthVersionMax="47" xr10:uidLastSave="{00000000-0000-0000-0000-000000000000}"/>
  <workbookProtection workbookAlgorithmName="SHA-512" workbookHashValue="6jATsZ1xShxNEtb1fOQfP3yTc8bYEe9R0/ZlJQ4uP062DQI8o6iHxp3X4OrFwEla6wt6Jf4Fqs3kyIJbMay+lA==" workbookSaltValue="KfJ3E2OmmRlsunn2bAM9gg==" workbookSpinCount="100000" lockStructure="1"/>
  <bookViews>
    <workbookView xWindow="1950" yWindow="1110" windowWidth="22470" windowHeight="150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F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<sst xmlns="http://schemas.openxmlformats.org/spreadsheetml/2006/main" count="231" uniqueCount="117">
  <si>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</si>
  <si>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</si>
  <si>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</si>
  <si>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</si>
  <si>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</si>
  <si>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</si>
  <si>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</si>
  <si>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</si>
  <si>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</si>
  <si>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</si>
  <si>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</si>
  <si>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</si>
  <si>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</si>
  <si>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</si>
  <si>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</si>
  <si>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</si>
  <si>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</si>
  <si>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</si>
  <si>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</si>
  <si>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</si>
  <si>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</si>
  <si>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</si>
  <si>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</si>
  <si>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</si>
  <si>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</si>
  <si>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</si>
  <si>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</si>
  <si>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</si>
  <si>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</si>
  <si>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</si>
  <si>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</si>
  <si>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</si>
  <si>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</si>
  <si>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</si>
  <si>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</si>
  <si>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</si>
  <si>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</si>
  <si>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</si>
  <si>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</si>
  <si>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</si>
  <si>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</si>
  <si>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</si>
  <si>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</si>
  <si>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</si>
  <si>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</si>
  <si>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</si>
  <si>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</si>
  <si>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</si>
  <si>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</si>
  <si>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</si>
  <si>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</si>
  <si>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</si>
  <si>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</si>
  <si>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</si>
  <si>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</si>
  <si>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</si>
  <si>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</si>
  <si>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</si>
  <si>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</si>
  <si>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</si>
  <si>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</si>
  <si>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</si>
  <si>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</si>
  <si>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</si>
  <si>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</si>
  <si>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</si>
  <si>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</si>
  <si>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</si>
  <si>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</si>
  <si>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</si>
  <si>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</si>
  <si>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</si>
  <si>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</si>
  <si>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</si>
  <si>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</si>
  <si>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</si>
  <si>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</si>
  <si>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</si>
  <si>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</si>
  <si>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</si>
  <si>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</si>
  <si>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</si>
  <si>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</si>
  <si>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</si>
  <si>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</si>
  <si>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</si>
  <si>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</si>
  <si>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</si>
  <si>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</si>
  <si>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</si>
  <si>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</si>
  <si>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</si>
  <si>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</si>
  <si>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</si>
  <si>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</si>
  <si>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</si>
  <si>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</si>
  <si>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</si>
  <si>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</si>
  <si>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</si>
  <si>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</si>
  <si>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</si>
  <si>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</si>
  <si>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</si>
  <si>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</si>
  <si>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</si>
  <si>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</si>
  <si>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</si>
  <si>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</si>
  <si>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</si>
  <si>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</si>
  <si>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</si>
  <si>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</si>
  <si>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</si>
  <si>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特定環境保全公共下水道の供用開始は平成14年からであり、比較的新しい施設だが、老朽化及び耐用年数の経過に伴い設備の不具合が見受けられる。このことから、ストックマネジメント計画に沿った施設の点検、改築更新を進めていく。</t>
    <rPh sb="1" eb="9">
      <t>トクテイカンキョウホゼンコウキョウ</t>
    </rPh>
    <phoneticPr fontId="4"/>
  </si>
  <si>
    <t>　整備が概ね完了し、水洗化率も高い水準となっているが、経費の回収を使用料で賄うことができず、一般会計からの繰入金に依存している状況である。
　維持管理の効率化及びコストの低減化を図りつつ、今後、人口減少により使用料の減少が見込まれることから、使用料の改定についても検討を行い、持続可能な事業運営を目指す。</t>
    <phoneticPr fontId="4"/>
  </si>
  <si>
    <t>　経常収支比率は、単年度の収支が黒字であることを示す100％以上となっているが、近年ほぼ横ばいであり、経費回収率は平均値を大きく下回っている。これは使用料が低額であるため、使用料によって必要な経費を賄うことができず、不足を一般会計からの繰入金に依存している状況である。
　累積欠損金比率は、公営企業へ移行した際の欠損金であり、徐々に減少傾向であるが、依然として高い指標となっている。経費回収率を高めるなどの改善が必要である。
　汚水処理原価は、類似団体と比較して若干高い水準であり、有収率が他処理施設よりも若干低いため、汚水処理費と合わせて適切な数値となっているか検討し、効率的な処理を目指す。
 特定環境保全公共下水道の供用開始は平成14年度からであるが、水洗化率は類似団体と比較して高い水準である。しかし、下水道への接続は年々落ち着いてきている状況であることから、広報活動を通じて接続を促していく。
　施設利用率は類似団体と比較して高い水準であるが、今後、施設の老朽化や人口減少に伴う処理量の減少を考慮し、ストックマネジメント計画に沿った施設のダウンサイジング等を検討していく。</t>
    <rPh sb="233" eb="235">
      <t>ジャッカン</t>
    </rPh>
    <rPh sb="247" eb="248">
      <t>ホカ</t>
    </rPh>
    <rPh sb="268" eb="269">
      <t>ア</t>
    </rPh>
    <rPh sb="358" eb="361">
      <t>ゲスイドウ</t>
    </rPh>
    <rPh sb="363" eb="365">
      <t>セツゾク</t>
    </rPh>
    <rPh sb="366" eb="368">
      <t>ネンネン</t>
    </rPh>
    <rPh sb="368" eb="369">
      <t>オ</t>
    </rPh>
    <rPh sb="370" eb="371">
      <t>ツ</t>
    </rPh>
    <rPh sb="377" eb="379">
      <t>ジョウキョウ</t>
    </rPh>
    <rPh sb="395" eb="397">
      <t>セツゾク</t>
    </rPh>
    <rPh sb="398" eb="399">
      <t>ウナガ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</si>
</sst>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39-4B50-9CEA-FB312622BF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A39-4B50-9CEA-FB312622BF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
                  <c:v>0</c:v>
                </c:pt>
                <c:pt idx="1">
                  <c:v>51.25</c:v>
                </c:pt>
                <c:pt idx="2">
                  <c:v>50.92</c:v>
                </c:pt>
                <c:pt idx="3">
                  <c:v>48.33</c:v>
                </c:pt>
                <c:pt idx="4">
                  <c:v>48.67</c:v>
                </c:pt>
              </c:numCache>
            </c:numRef>
          </c:val>
          <c:extLst>
            <c:ext xmlns:c16="http://schemas.microsoft.com/office/drawing/2014/chart" uri="{C3380CC4-5D6E-409C-BE32-E72D297353CC}">
              <c16:uniqueId val="{00000000-F90B-4829-9167-148805FDEE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90B-4829-9167-148805FDEE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88.96</c:v>
                </c:pt>
                <c:pt idx="1">
                  <c:v>88.19</c:v>
                </c:pt>
                <c:pt idx="2">
                  <c:v>89.01</c:v>
                </c:pt>
                <c:pt idx="3">
                  <c:v>90.54</c:v>
                </c:pt>
                <c:pt idx="4">
                  <c:v>90.07</c:v>
                </c:pt>
              </c:numCache>
            </c:numRef>
          </c:val>
          <c:extLst>
            <c:ext xmlns:c16="http://schemas.microsoft.com/office/drawing/2014/chart" uri="{C3380CC4-5D6E-409C-BE32-E72D297353CC}">
              <c16:uniqueId val="{00000000-5C0A-4F3C-BDF8-8CDD1DE871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C0A-4F3C-BDF8-8CDD1DE871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100.38</c:v>
                </c:pt>
                <c:pt idx="1">
                  <c:v>100.32</c:v>
                </c:pt>
                <c:pt idx="2">
                  <c:v>100.34</c:v>
                </c:pt>
                <c:pt idx="3">
                  <c:v>103.35</c:v>
                </c:pt>
                <c:pt idx="4">
                  <c:v>103.01</c:v>
                </c:pt>
              </c:numCache>
            </c:numRef>
          </c:val>
          <c:extLst>
            <c:ext xmlns:c16="http://schemas.microsoft.com/office/drawing/2014/chart" uri="{C3380CC4-5D6E-409C-BE32-E72D297353CC}">
              <c16:uniqueId val="{00000000-8B2A-463A-B8B3-E2692C52FB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B2A-463A-B8B3-E2692C52FB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44.45</c:v>
                </c:pt>
                <c:pt idx="1">
                  <c:v>46.59</c:v>
                </c:pt>
                <c:pt idx="2">
                  <c:v>48.24</c:v>
                </c:pt>
                <c:pt idx="3">
                  <c:v>49.95</c:v>
                </c:pt>
                <c:pt idx="4">
                  <c:v>48.18</c:v>
                </c:pt>
              </c:numCache>
            </c:numRef>
          </c:val>
          <c:extLst>
            <c:ext xmlns:c16="http://schemas.microsoft.com/office/drawing/2014/chart" uri="{C3380CC4-5D6E-409C-BE32-E72D297353CC}">
              <c16:uniqueId val="{00000000-524F-4A14-AA37-5AE6B8ADE0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24F-4A14-AA37-5AE6B8ADE0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8C-4277-830A-2A469EC17C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28C-4277-830A-2A469EC17C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406.26</c:v>
                </c:pt>
                <c:pt idx="1">
                  <c:v>414.76</c:v>
                </c:pt>
                <c:pt idx="2">
                  <c:v>409.01</c:v>
                </c:pt>
                <c:pt idx="3">
                  <c:v>376.43</c:v>
                </c:pt>
                <c:pt idx="4">
                  <c:v>352.19</c:v>
                </c:pt>
              </c:numCache>
            </c:numRef>
          </c:val>
          <c:extLst>
            <c:ext xmlns:c16="http://schemas.microsoft.com/office/drawing/2014/chart" uri="{C3380CC4-5D6E-409C-BE32-E72D297353CC}">
              <c16:uniqueId val="{00000000-DE61-470F-8A6E-24FD9BBED6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E61-470F-8A6E-24FD9BBED6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24.86</c:v>
                </c:pt>
                <c:pt idx="1">
                  <c:v>15.65</c:v>
                </c:pt>
                <c:pt idx="2">
                  <c:v>23.69</c:v>
                </c:pt>
                <c:pt idx="3">
                  <c:v>31.37</c:v>
                </c:pt>
                <c:pt idx="4">
                  <c:v>85.93</c:v>
                </c:pt>
              </c:numCache>
            </c:numRef>
          </c:val>
          <c:extLst>
            <c:ext xmlns:c16="http://schemas.microsoft.com/office/drawing/2014/chart" uri="{C3380CC4-5D6E-409C-BE32-E72D297353CC}">
              <c16:uniqueId val="{00000000-5C9F-41A9-9746-8E6BD0FF0C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C9F-41A9-9746-8E6BD0FF0C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C-493D-8083-F3648979CA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21C-493D-8083-F3648979CA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22.18</c:v>
                </c:pt>
                <c:pt idx="1">
                  <c:v>23.54</c:v>
                </c:pt>
                <c:pt idx="2">
                  <c:v>23.01</c:v>
                </c:pt>
                <c:pt idx="3">
                  <c:v>25.83</c:v>
                </c:pt>
                <c:pt idx="4">
                  <c:v>24.29</c:v>
                </c:pt>
              </c:numCache>
            </c:numRef>
          </c:val>
          <c:extLst>
            <c:ext xmlns:c16="http://schemas.microsoft.com/office/drawing/2014/chart" uri="{C3380CC4-5D6E-409C-BE32-E72D297353CC}">
              <c16:uniqueId val="{00000000-656F-4D46-A975-4637663F2B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56F-4D46-A975-4637663F2B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311.01</c:v>
                </c:pt>
                <c:pt idx="1">
                  <c:v>293.83</c:v>
                </c:pt>
                <c:pt idx="2">
                  <c:v>296.76</c:v>
                </c:pt>
                <c:pt idx="3">
                  <c:v>262.63</c:v>
                </c:pt>
                <c:pt idx="4">
                  <c:v>278.2</c:v>
                </c:pt>
              </c:numCache>
            </c:numRef>
          </c:val>
          <c:extLst>
            <c:ext xmlns:c16="http://schemas.microsoft.com/office/drawing/2014/chart" uri="{C3380CC4-5D6E-409C-BE32-E72D297353CC}">
              <c16:uniqueId val="{00000000-4CB3-4994-9474-C495B438BE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CB3-4994-9474-C495B438BE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六ケ所村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9628</v>
      </c>
      <c r="AM8" s="45"/>
      <c r="AN8" s="45"/>
      <c r="AO8" s="45"/>
      <c r="AP8" s="45"/>
      <c r="AQ8" s="45"/>
      <c r="AR8" s="45"/>
      <c r="AS8" s="45"/>
      <c r="AT8" s="44">
        <f>データ!T6</f>
        <v>252.58</v>
      </c>
      <c r="AU8" s="44"/>
      <c r="AV8" s="44"/>
      <c r="AW8" s="44"/>
      <c r="AX8" s="44"/>
      <c r="AY8" s="44"/>
      <c r="AZ8" s="44"/>
      <c r="BA8" s="44"/>
      <c r="BB8" s="44">
        <f>データ!U6</f>
        <v>38.119999999999997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68.52</v>
      </c>
      <c r="J10" s="44"/>
      <c r="K10" s="44"/>
      <c r="L10" s="44"/>
      <c r="M10" s="44"/>
      <c r="N10" s="44"/>
      <c r="O10" s="44"/>
      <c r="P10" s="44">
        <f>データ!P6</f>
        <v>26.59</v>
      </c>
      <c r="Q10" s="44"/>
      <c r="R10" s="44"/>
      <c r="S10" s="44"/>
      <c r="T10" s="44"/>
      <c r="U10" s="44"/>
      <c r="V10" s="44"/>
      <c r="W10" s="44">
        <f>データ!Q6</f>
        <v>88.2</v>
      </c>
      <c r="X10" s="44"/>
      <c r="Y10" s="44"/>
      <c r="Z10" s="44"/>
      <c r="AA10" s="44"/>
      <c r="AB10" s="44"/>
      <c r="AC10" s="44"/>
      <c r="AD10" s="45">
        <f>データ!R6</f>
        <v>1397</v>
      </c>
      <c r="AE10" s="45"/>
      <c r="AF10" s="45"/>
      <c r="AG10" s="45"/>
      <c r="AH10" s="45"/>
      <c r="AI10" s="45"/>
      <c r="AJ10" s="45"/>
      <c r="AK10" s="2"/>
      <c r="AL10" s="45">
        <f>データ!V6</f>
        <v>2559</v>
      </c>
      <c r="AM10" s="45"/>
      <c r="AN10" s="45"/>
      <c r="AO10" s="45"/>
      <c r="AP10" s="45"/>
      <c r="AQ10" s="45"/>
      <c r="AR10" s="45"/>
      <c r="AS10" s="45"/>
      <c r="AT10" s="44">
        <f>データ!W6</f>
        <v>0.92</v>
      </c>
      <c r="AU10" s="44"/>
      <c r="AV10" s="44"/>
      <c r="AW10" s="44"/>
      <c r="AX10" s="44"/>
      <c r="AY10" s="44"/>
      <c r="AZ10" s="44"/>
      <c r="BA10" s="44"/>
      <c r="BB10" s="44">
        <f>データ!X6</f>
        <v>2781.52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6fFyNFDDL60wyBH5o+dbNj5C2IenixEAbKhr9YWllp20M57V7yAG1UH9YEl5G1TfTjt+eamYOgdJ9cxQORV9w==" saltValue="6wBpICTx9uV62q4lKJDK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24112</v>
      </c>
      <c r="D6" s="19">
        <f t="shared" si="3"/>
        <v>46</v>
      </c>
      <c r="E6" s="19">
        <f t="shared" si="3"/>
        <v>17</v>
      </c>
      <c r="F6" s="19">
        <f t="shared" si="3"/>
        <v>4</v>
      </c>
      <c r="G6" s="19">
        <f t="shared" si="3"/>
        <v>0</v>
      </c>
      <c r="H6" s="19" t="str">
        <f t="shared" si="3"/>
        <v>青森県　六ケ所村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68.52</v>
      </c>
      <c r="P6" s="20">
        <f t="shared" si="3"/>
        <v>26.59</v>
      </c>
      <c r="Q6" s="20">
        <f t="shared" si="3"/>
        <v>88.2</v>
      </c>
      <c r="R6" s="20">
        <f t="shared" si="3"/>
        <v>1397</v>
      </c>
      <c r="S6" s="20">
        <f t="shared" si="3"/>
        <v>9628</v>
      </c>
      <c r="T6" s="20">
        <f t="shared" si="3"/>
        <v>252.58</v>
      </c>
      <c r="U6" s="20">
        <f t="shared" si="3"/>
        <v>38.119999999999997</v>
      </c>
      <c r="V6" s="20">
        <f t="shared" si="3"/>
        <v>2559</v>
      </c>
      <c r="W6" s="20">
        <f t="shared" si="3"/>
        <v>0.92</v>
      </c>
      <c r="X6" s="20">
        <f t="shared" si="3"/>
        <v>2781.52</v>
      </c>
      <c r="Y6" s="21">
        <f>IF(Y7="",NA(),Y7)</f>
        <v>100.38</v>
      </c>
      <c r="Z6" s="21">
        <f t="shared" ref="Z6:AH6" si="4">IF(Z7="",NA(),Z7)</f>
        <v>100.32</v>
      </c>
      <c r="AA6" s="21">
        <f t="shared" si="4"/>
        <v>100.34</v>
      </c>
      <c r="AB6" s="21">
        <f t="shared" si="4"/>
        <v>103.35</v>
      </c>
      <c r="AC6" s="21">
        <f t="shared" si="4"/>
        <v>103.01</v>
      </c>
      <c r="AD6" s="21">
        <f t="shared" si="4"/>
        <v>105.78</v>
      </c>
      <c r="AE6" s="21">
        <f t="shared" si="4"/>
        <v>106.09</v>
      </c>
      <c r="AF6" s="21">
        <f t="shared" si="4"/>
        <v>106.44</v>
      </c>
      <c r="AG6" s="21">
        <f t="shared" si="4"/>
        <v>107.11</v>
      </c>
      <c r="AH6" s="21">
        <f t="shared" si="4"/>
        <v>106.38</v>
      </c>
      <c r="AI6" s="20" t="str">
        <f>IF(AI7="","",IF(AI7="-","【-】","【"&amp;SUBSTITUTE(TEXT(AI7,"#,##0.00"),"-","△")&amp;"】"))</f>
        <v>【105.07】</v>
      </c>
      <c r="AJ6" s="21">
        <f>IF(AJ7="",NA(),AJ7)</f>
        <v>406.26</v>
      </c>
      <c r="AK6" s="21">
        <f t="shared" ref="AK6:AS6" si="5">IF(AK7="",NA(),AK7)</f>
        <v>414.76</v>
      </c>
      <c r="AL6" s="21">
        <f t="shared" si="5"/>
        <v>409.01</v>
      </c>
      <c r="AM6" s="21">
        <f t="shared" si="5"/>
        <v>376.43</v>
      </c>
      <c r="AN6" s="21">
        <f t="shared" si="5"/>
        <v>352.19</v>
      </c>
      <c r="AO6" s="21">
        <f t="shared" si="5"/>
        <v>63.96</v>
      </c>
      <c r="AP6" s="21">
        <f t="shared" si="5"/>
        <v>69.42</v>
      </c>
      <c r="AQ6" s="21">
        <f t="shared" si="5"/>
        <v>72.86</v>
      </c>
      <c r="AR6" s="21">
        <f t="shared" si="5"/>
        <v>69.540000000000006</v>
      </c>
      <c r="AS6" s="21">
        <f t="shared" si="5"/>
        <v>70.63</v>
      </c>
      <c r="AT6" s="20" t="str">
        <f>IF(AT7="","",IF(AT7="-","【-】","【"&amp;SUBSTITUTE(TEXT(AT7,"#,##0.00"),"-","△")&amp;"】"))</f>
        <v>【63.54】</v>
      </c>
      <c r="AU6" s="21">
        <f>IF(AU7="",NA(),AU7)</f>
        <v>24.86</v>
      </c>
      <c r="AV6" s="21">
        <f t="shared" ref="AV6:BD6" si="6">IF(AV7="",NA(),AV7)</f>
        <v>15.65</v>
      </c>
      <c r="AW6" s="21">
        <f t="shared" si="6"/>
        <v>23.69</v>
      </c>
      <c r="AX6" s="21">
        <f t="shared" si="6"/>
        <v>31.37</v>
      </c>
      <c r="AY6" s="21">
        <f t="shared" si="6"/>
        <v>85.93</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22.18</v>
      </c>
      <c r="BR6" s="21">
        <f t="shared" ref="BR6:BZ6" si="8">IF(BR7="",NA(),BR7)</f>
        <v>23.54</v>
      </c>
      <c r="BS6" s="21">
        <f t="shared" si="8"/>
        <v>23.01</v>
      </c>
      <c r="BT6" s="21">
        <f t="shared" si="8"/>
        <v>25.83</v>
      </c>
      <c r="BU6" s="21">
        <f t="shared" si="8"/>
        <v>24.29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311.01</v>
      </c>
      <c r="CC6" s="21">
        <f t="shared" ref="CC6:CK6" si="9">IF(CC7="",NA(),CC7)</f>
        <v>293.83</v>
      </c>
      <c r="CD6" s="21">
        <f t="shared" si="9"/>
        <v>296.76</v>
      </c>
      <c r="CE6" s="21">
        <f t="shared" si="9"/>
        <v>262.63</v>
      </c>
      <c r="CF6" s="21">
        <f t="shared" si="9"/>
        <v>278.2</v>
      </c>
      <c r="CG6" s="21">
        <f t="shared" si="9"/>
        <v>224.88</v>
      </c>
      <c r="CH6" s="21">
        <f t="shared" si="9"/>
        <v>228.64</v>
      </c>
      <c r="CI6" s="21">
        <f t="shared" si="9"/>
        <v>239.46</v>
      </c>
      <c r="CJ6" s="21">
        <f t="shared" si="9"/>
        <v>233.15</v>
      </c>
      <c r="CK6" s="21">
        <f t="shared" si="9"/>
        <v>252.17</v>
      </c>
      <c r="CL6" s="20" t="str">
        <f>IF(CL7="","",IF(CL7="-","【-】","【"&amp;SUBSTITUTE(TEXT(CL7,"#,##0.00"),"-","△")&amp;"】"))</f>
        <v>【225.78】</v>
      </c>
      <c r="CM6" s="20">
        <f>IF(CM7="",NA(),CM7)</f>
        <v>0</v>
      </c>
      <c r="CN6" s="21">
        <f t="shared" ref="CN6:CV6" si="10">IF(CN7="",NA(),CN7)</f>
        <v>51.25</v>
      </c>
      <c r="CO6" s="21">
        <f t="shared" si="10"/>
        <v>50.92</v>
      </c>
      <c r="CP6" s="21">
        <f t="shared" si="10"/>
        <v>48.33</v>
      </c>
      <c r="CQ6" s="21">
        <f t="shared" si="10"/>
        <v>48.67</v>
      </c>
      <c r="CR6" s="21">
        <f t="shared" si="10"/>
        <v>42.4</v>
      </c>
      <c r="CS6" s="21">
        <f t="shared" si="10"/>
        <v>42.28</v>
      </c>
      <c r="CT6" s="21">
        <f t="shared" si="10"/>
        <v>41.06</v>
      </c>
      <c r="CU6" s="21">
        <f t="shared" si="10"/>
        <v>42.09</v>
      </c>
      <c r="CV6" s="21">
        <f t="shared" si="10"/>
        <v>42.15</v>
      </c>
      <c r="CW6" s="20" t="str">
        <f>IF(CW7="","",IF(CW7="-","【-】","【"&amp;SUBSTITUTE(TEXT(CW7,"#,##0.00"),"-","△")&amp;"】"))</f>
        <v>【43.17】</v>
      </c>
      <c r="CX6" s="21">
        <f>IF(CX7="",NA(),CX7)</f>
        <v>88.96</v>
      </c>
      <c r="CY6" s="21">
        <f t="shared" ref="CY6:DG6" si="11">IF(CY7="",NA(),CY7)</f>
        <v>88.19</v>
      </c>
      <c r="CZ6" s="21">
        <f t="shared" si="11"/>
        <v>89.01</v>
      </c>
      <c r="DA6" s="21">
        <f t="shared" si="11"/>
        <v>90.54</v>
      </c>
      <c r="DB6" s="21">
        <f t="shared" si="11"/>
        <v>90.07</v>
      </c>
      <c r="DC6" s="21">
        <f t="shared" si="11"/>
        <v>84.19</v>
      </c>
      <c r="DD6" s="21">
        <f t="shared" si="11"/>
        <v>84.34</v>
      </c>
      <c r="DE6" s="21">
        <f t="shared" si="11"/>
        <v>84.34</v>
      </c>
      <c r="DF6" s="21">
        <f t="shared" si="11"/>
        <v>84.73</v>
      </c>
      <c r="DG6" s="21">
        <f t="shared" si="11"/>
        <v>84.21</v>
      </c>
      <c r="DH6" s="20" t="str">
        <f>IF(DH7="","",IF(DH7="-","【-】","【"&amp;SUBSTITUTE(TEXT(DH7,"#,##0.00"),"-","△")&amp;"】"))</f>
        <v>【86.31】</v>
      </c>
      <c r="DI6" s="21">
        <f>IF(DI7="",NA(),DI7)</f>
        <v>44.45</v>
      </c>
      <c r="DJ6" s="21">
        <f t="shared" ref="DJ6:DR6" si="12">IF(DJ7="",NA(),DJ7)</f>
        <v>46.59</v>
      </c>
      <c r="DK6" s="21">
        <f t="shared" si="12"/>
        <v>48.24</v>
      </c>
      <c r="DL6" s="21">
        <f t="shared" si="12"/>
        <v>49.95</v>
      </c>
      <c r="DM6" s="21">
        <f t="shared" si="12"/>
        <v>48.18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24112</v>
      </c>
      <c r="D7" s="23">
        <v>46</v>
      </c>
      <c r="E7" s="23">
        <v>17</v>
      </c>
      <c r="F7" s="23">
        <v>4</v>
      </c>
      <c r="G7" s="23">
        <v>0</v>
      </c>
      <c r="H7" s="23" t="s">
        <v>96</v>
      </c>
      <c r="I7" s="23" t="s">
        <v>97</v>
      </c>
      <c r="J7" s="23" t="s">
        <v>98</v>
      </c>
      <c r="K7" s="23" t="s">
        <v>99</v>
      </c>
      <c r="L7" s="23" t="s">
        <v>100</v>
      </c>
      <c r="M7" s="23" t="s">
        <v>101</v>
      </c>
      <c r="N7" s="24" t="s">
        <v>102</v>
      </c>
      <c r="O7" s="24">
        <v>68.52</v>
      </c>
      <c r="P7" s="24">
        <v>26.59</v>
      </c>
      <c r="Q7" s="24">
        <v>88.2</v>
      </c>
      <c r="R7" s="24">
        <v>1397</v>
      </c>
      <c r="S7" s="24">
        <v>9628</v>
      </c>
      <c r="T7" s="24">
        <v>252.58</v>
      </c>
      <c r="U7" s="24">
        <v>38.119999999999997</v>
      </c>
      <c r="V7" s="24">
        <v>2559</v>
      </c>
      <c r="W7" s="24">
        <v>0.92</v>
      </c>
      <c r="X7" s="24">
        <v>2781.52</v>
      </c>
      <c r="Y7" s="24">
        <v>100.38</v>
      </c>
      <c r="Z7" s="24">
        <v>100.32</v>
      </c>
      <c r="AA7" s="24">
        <v>100.34</v>
      </c>
      <c r="AB7" s="24">
        <v>103.35</v>
      </c>
      <c r="AC7" s="24">
        <v>103.01</v>
      </c>
      <c r="AD7" s="24">
        <v>105.78</v>
      </c>
      <c r="AE7" s="24">
        <v>106.09</v>
      </c>
      <c r="AF7" s="24">
        <v>106.44</v>
      </c>
      <c r="AG7" s="24">
        <v>107.11</v>
      </c>
      <c r="AH7" s="24">
        <v>106.38</v>
      </c>
      <c r="AI7" s="24">
        <v>105.07</v>
      </c>
      <c r="AJ7" s="24">
        <v>406.26</v>
      </c>
      <c r="AK7" s="24">
        <v>414.76</v>
      </c>
      <c r="AL7" s="24">
        <v>409.01</v>
      </c>
      <c r="AM7" s="24">
        <v>376.43</v>
      </c>
      <c r="AN7" s="24">
        <v>352.19</v>
      </c>
      <c r="AO7" s="24">
        <v>63.96</v>
      </c>
      <c r="AP7" s="24">
        <v>69.42</v>
      </c>
      <c r="AQ7" s="24">
        <v>72.86</v>
      </c>
      <c r="AR7" s="24">
        <v>69.540000000000006</v>
      </c>
      <c r="AS7" s="24">
        <v>70.63</v>
      </c>
      <c r="AT7" s="24">
        <v>63.54</v>
      </c>
      <c r="AU7" s="24">
        <v>24.86</v>
      </c>
      <c r="AV7" s="24">
        <v>15.65</v>
      </c>
      <c r="AW7" s="24">
        <v>23.69</v>
      </c>
      <c r="AX7" s="24">
        <v>31.37</v>
      </c>
      <c r="AY7" s="24">
        <v>85.93</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22.18</v>
      </c>
      <c r="BR7" s="24">
        <v>23.54</v>
      </c>
      <c r="BS7" s="24">
        <v>23.01</v>
      </c>
      <c r="BT7" s="24">
        <v>25.83</v>
      </c>
      <c r="BU7" s="24">
        <v>24.29</v>
      </c>
      <c r="BV7" s="24">
        <v>73.36</v>
      </c>
      <c r="BW7" s="24">
        <v>72.599999999999994</v>
      </c>
      <c r="BX7" s="24">
        <v>69.430000000000007</v>
      </c>
      <c r="BY7" s="24">
        <v>70.709999999999994</v>
      </c>
      <c r="BZ7" s="24">
        <v>66.63</v>
      </c>
      <c r="CA7" s="24">
        <v>72.92</v>
      </c>
      <c r="CB7" s="24">
        <v>311.01</v>
      </c>
      <c r="CC7" s="24">
        <v>293.83</v>
      </c>
      <c r="CD7" s="24">
        <v>296.76</v>
      </c>
      <c r="CE7" s="24">
        <v>262.63</v>
      </c>
      <c r="CF7" s="24">
        <v>278.2</v>
      </c>
      <c r="CG7" s="24">
        <v>224.88</v>
      </c>
      <c r="CH7" s="24">
        <v>228.64</v>
      </c>
      <c r="CI7" s="24">
        <v>239.46</v>
      </c>
      <c r="CJ7" s="24">
        <v>233.15</v>
      </c>
      <c r="CK7" s="24">
        <v>252.17</v>
      </c>
      <c r="CL7" s="24">
        <v>225.78</v>
      </c>
      <c r="CM7" s="24">
        <v>0</v>
      </c>
      <c r="CN7" s="24">
        <v>51.25</v>
      </c>
      <c r="CO7" s="24">
        <v>50.92</v>
      </c>
      <c r="CP7" s="24">
        <v>48.33</v>
      </c>
      <c r="CQ7" s="24">
        <v>48.67</v>
      </c>
      <c r="CR7" s="24">
        <v>42.4</v>
      </c>
      <c r="CS7" s="24">
        <v>42.28</v>
      </c>
      <c r="CT7" s="24">
        <v>41.06</v>
      </c>
      <c r="CU7" s="24">
        <v>42.09</v>
      </c>
      <c r="CV7" s="24">
        <v>42.15</v>
      </c>
      <c r="CW7" s="24">
        <v>43.17</v>
      </c>
      <c r="CX7" s="24">
        <v>88.96</v>
      </c>
      <c r="CY7" s="24">
        <v>88.19</v>
      </c>
      <c r="CZ7" s="24">
        <v>89.01</v>
      </c>
      <c r="DA7" s="24">
        <v>90.54</v>
      </c>
      <c r="DB7" s="24">
        <v>90.07</v>
      </c>
      <c r="DC7" s="24">
        <v>84.19</v>
      </c>
      <c r="DD7" s="24">
        <v>84.34</v>
      </c>
      <c r="DE7" s="24">
        <v>84.34</v>
      </c>
      <c r="DF7" s="24">
        <v>84.73</v>
      </c>
      <c r="DG7" s="24">
        <v>84.21</v>
      </c>
      <c r="DH7" s="24">
        <v>86.31</v>
      </c>
      <c r="DI7" s="24">
        <v>44.45</v>
      </c>
      <c r="DJ7" s="24">
        <v>46.59</v>
      </c>
      <c r="DK7" s="24">
        <v>48.24</v>
      </c>
      <c r="DL7" s="24">
        <v>49.95</v>
      </c>
      <c r="DM7" s="24">
        <v>48.18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