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OUGESUIDOU-1\disk1\jougesuidou1\jougesuidou\共有\R07\14_県市町村課\260115_（済）令和８年１月29 日（木）〆17 時公営企業に係る経営比較分析表（令和６年度決算）の分析等について\2　回答\"/>
    </mc:Choice>
  </mc:AlternateContent>
  <xr:revisionPtr revIDLastSave="0" documentId="13_ncr:1_{79F3D406-C421-4302-AC96-C03F75CFEA12}" xr6:coauthVersionLast="47" xr6:coauthVersionMax="47" xr10:uidLastSave="{00000000-0000-0000-0000-000000000000}"/>
  <workbookProtection workbookAlgorithmName="SHA-512" workbookHashValue="p33Vu2rI8GrzCvI85W5c8sZEGzSB4zmOJlQz2An0fgrr/KZcR0QtZzo/kNfGS7fHxKsNPNVn0+i/vIxZ2yginA==" workbookSaltValue="9zXcbW7+UieUGtWiWgHPXg==" workbookSpinCount="100000" lockStructure="1"/>
  <bookViews>
    <workbookView xWindow="5355" yWindow="2895" windowWidth="22470" windowHeight="150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H85" i="4"/>
  <c r="G85" i="4"/>
  <c r="BB10" i="4"/>
  <c r="W10" i="4"/>
  <c r="B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<sst xmlns="http://schemas.openxmlformats.org/spreadsheetml/2006/main" count="231" uniqueCount="116">
  <si>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</si>
  <si>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</si>
  <si>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</si>
  <si>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</si>
  <si>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</si>
  <si>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</si>
  <si>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</si>
  <si>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</si>
  <si>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</si>
  <si>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</si>
  <si>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</si>
  <si>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</si>
  <si>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</si>
  <si>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</si>
  <si>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</si>
  <si>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</si>
  <si>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</si>
  <si>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</si>
  <si>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</si>
  <si>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</si>
  <si>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</si>
  <si>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</si>
  <si>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</si>
  <si>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</si>
  <si>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</si>
  <si>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</si>
  <si>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</si>
  <si>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</si>
  <si>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</si>
  <si>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</si>
  <si>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</si>
  <si>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</si>
  <si>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</si>
  <si>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</si>
  <si>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</si>
  <si>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</si>
  <si>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</si>
  <si>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</si>
  <si>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</si>
  <si>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</si>
  <si>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</si>
  <si>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</si>
  <si>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</si>
  <si>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</si>
  <si>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</si>
  <si>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</si>
  <si>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</si>
  <si>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</si>
  <si>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</si>
  <si>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</si>
  <si>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</si>
  <si>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</si>
  <si>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</si>
  <si>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</si>
  <si>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</si>
  <si>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</si>
  <si>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</si>
  <si>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</si>
  <si>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</si>
  <si>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</si>
  <si>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</si>
  <si>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</si>
  <si>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</si>
  <si>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</si>
  <si>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</si>
  <si>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</si>
  <si>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</si>
  <si>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</si>
  <si>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</si>
  <si>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</si>
  <si>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</si>
  <si>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</si>
  <si>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</si>
  <si>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</si>
  <si>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</si>
  <si>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</si>
  <si>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</si>
  <si>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</si>
  <si>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</si>
  <si>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</si>
  <si>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</si>
  <si>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</si>
  <si>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</si>
  <si>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</si>
  <si>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</si>
  <si>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</si>
  <si>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</si>
  <si>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</si>
  <si>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</si>
  <si>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</si>
  <si>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</si>
  <si>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</si>
  <si>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</si>
  <si>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</si>
  <si>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</si>
  <si>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</si>
  <si>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六ケ所村</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</si>
  <si>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</si>
  <si>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</si>
  <si>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</si>
  <si>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</si>
  <si>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</si>
  <si>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</si>
  <si>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</si>
  <si>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</si>
  <si>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</si>
  <si>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</si>
  <si>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</si>
  <si>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</si>
  <si>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</si>
  <si>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</si>
  <si>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</si>
  <si>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</si>
  <si>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公共下水道の供用開始は平成14年からであり、比較的新しい施設だが、老朽化及び耐用年数の経過に伴い設備の不具合が見受けられる。このことから、ストックマネジメント計画に沿った施設の点検、改築更新を進めていく。</t>
    <rPh sb="1" eb="6">
      <t>コウキョウゲスイドウ</t>
    </rPh>
    <rPh sb="7" eb="11">
      <t>キョウヨウカイシ</t>
    </rPh>
    <rPh sb="12" eb="14">
      <t>ヘイセイ</t>
    </rPh>
    <phoneticPr fontId="4"/>
  </si>
  <si>
    <t>　整備が概ね完了し、水洗化率も高い水準となっているが、経費の回収を使用料で賄うことができず、一般会計からの繰入金に依存している状況である。
　維持管理の効率化及びコストの低減化を図りつつ、今後、人口減少により使用料の減少が見込まれることから、使用料の改定についても検討を行い、持続可能な事業運営を目指す。</t>
    <rPh sb="1" eb="3">
      <t>セイビ</t>
    </rPh>
    <rPh sb="4" eb="5">
      <t>オオム</t>
    </rPh>
    <rPh sb="6" eb="8">
      <t>カンリョウ</t>
    </rPh>
    <rPh sb="10" eb="13">
      <t>スイセンカ</t>
    </rPh>
    <rPh sb="13" eb="14">
      <t>リツ</t>
    </rPh>
    <rPh sb="15" eb="16">
      <t>タカ</t>
    </rPh>
    <rPh sb="17" eb="19">
      <t>スイジュン</t>
    </rPh>
    <rPh sb="27" eb="29">
      <t>ケイヒ</t>
    </rPh>
    <rPh sb="30" eb="32">
      <t>カイシュウ</t>
    </rPh>
    <rPh sb="33" eb="36">
      <t>シヨウリョウ</t>
    </rPh>
    <rPh sb="37" eb="38">
      <t>マカナ</t>
    </rPh>
    <rPh sb="46" eb="50">
      <t>イッパンカイケイ</t>
    </rPh>
    <rPh sb="53" eb="55">
      <t>クリイレ</t>
    </rPh>
    <rPh sb="55" eb="56">
      <t>キン</t>
    </rPh>
    <rPh sb="57" eb="59">
      <t>イゾン</t>
    </rPh>
    <rPh sb="63" eb="65">
      <t>ジョウキョウ</t>
    </rPh>
    <rPh sb="71" eb="75">
      <t>イジカンリ</t>
    </rPh>
    <rPh sb="76" eb="79">
      <t>コウリツカ</t>
    </rPh>
    <rPh sb="79" eb="80">
      <t>オヨ</t>
    </rPh>
    <rPh sb="85" eb="88">
      <t>テイゲンカ</t>
    </rPh>
    <rPh sb="89" eb="90">
      <t>ハカ</t>
    </rPh>
    <rPh sb="94" eb="96">
      <t>コンゴ</t>
    </rPh>
    <rPh sb="97" eb="101">
      <t>ジンコウゲンショウ</t>
    </rPh>
    <rPh sb="104" eb="107">
      <t>シヨウリョウ</t>
    </rPh>
    <rPh sb="108" eb="110">
      <t>ゲンショウ</t>
    </rPh>
    <rPh sb="111" eb="113">
      <t>ミコ</t>
    </rPh>
    <rPh sb="121" eb="124">
      <t>シヨウリョウ</t>
    </rPh>
    <rPh sb="125" eb="127">
      <t>カイテイ</t>
    </rPh>
    <rPh sb="132" eb="134">
      <t>ケントウ</t>
    </rPh>
    <rPh sb="135" eb="136">
      <t>オコナ</t>
    </rPh>
    <rPh sb="138" eb="140">
      <t>ジゾク</t>
    </rPh>
    <rPh sb="140" eb="142">
      <t>カノウ</t>
    </rPh>
    <rPh sb="143" eb="145">
      <t>ジギョウ</t>
    </rPh>
    <rPh sb="145" eb="147">
      <t>ウンエイ</t>
    </rPh>
    <rPh sb="148" eb="150">
      <t>メザ</t>
    </rPh>
    <phoneticPr fontId="4"/>
  </si>
  <si>
    <t>　経常収支比率は、単年度の収支が黒字であることを示す100％以上となっているが、近年ほぼ横ばいであり、経費回収率は平均値を大きく下回っている。これは使用料が低額であるため、使用料によって必要な経費を賄うことができず、不足を一般会計からの繰入金に依存している状況である。
　累積欠損金比率は、公営企業へ移行した際の欠損金であり、徐々に減少傾向であるが、依然として高い指標となっている。経費回収率を高めるなどの改善が必要である。
　汚水処理原価は、類似団体と比較して高い水準であり、各処理施設における有収率や汚水処理費について、適切な数値となっているか検討し、効率的な処理を目指す。
 公共下水道の供用開始は平成14年度からであるが、水洗化率は類似団体と比較して高い水準であり、年々増加傾向にある。100％に近い水準となってきているが、下水道への接続を広報活動を通じて進めていく。
　施設利用率は類似団体と比較して高い水準であるが、処理能力の半分程度の処理量となっている状況である。今後、施設の老朽化や人口減少に伴う処理量の減少を考慮し、ストックマネジメント計画に沿った施設のダウンサイジング等を検討していく。</t>
    <rPh sb="1" eb="3">
      <t>ケイジョウ</t>
    </rPh>
    <rPh sb="3" eb="7">
      <t>シュウシヒリツ</t>
    </rPh>
    <rPh sb="9" eb="12">
      <t>タンネンド</t>
    </rPh>
    <rPh sb="13" eb="15">
      <t>シュウシ</t>
    </rPh>
    <rPh sb="16" eb="18">
      <t>クロジ</t>
    </rPh>
    <rPh sb="24" eb="25">
      <t>シメ</t>
    </rPh>
    <rPh sb="30" eb="32">
      <t>イジョウ</t>
    </rPh>
    <rPh sb="40" eb="42">
      <t>キンネン</t>
    </rPh>
    <rPh sb="44" eb="45">
      <t>ヨコ</t>
    </rPh>
    <rPh sb="51" eb="56">
      <t>ケイヒカイシュウリツ</t>
    </rPh>
    <rPh sb="57" eb="60">
      <t>ヘイキンチ</t>
    </rPh>
    <rPh sb="61" eb="62">
      <t>オオ</t>
    </rPh>
    <rPh sb="64" eb="66">
      <t>シタマワ</t>
    </rPh>
    <rPh sb="74" eb="77">
      <t>シヨウリョウ</t>
    </rPh>
    <rPh sb="78" eb="80">
      <t>テイガク</t>
    </rPh>
    <rPh sb="86" eb="89">
      <t>シヨウリョウ</t>
    </rPh>
    <rPh sb="93" eb="95">
      <t>ヒツヨウ</t>
    </rPh>
    <rPh sb="96" eb="98">
      <t>ケイヒ</t>
    </rPh>
    <rPh sb="99" eb="100">
      <t>マカナ</t>
    </rPh>
    <rPh sb="108" eb="110">
      <t>フソク</t>
    </rPh>
    <rPh sb="111" eb="115">
      <t>イッパンカイケイ</t>
    </rPh>
    <rPh sb="118" eb="121">
      <t>クリイレキン</t>
    </rPh>
    <rPh sb="122" eb="124">
      <t>イゾン</t>
    </rPh>
    <rPh sb="128" eb="130">
      <t>ジョウキョウ</t>
    </rPh>
    <rPh sb="137" eb="139">
      <t>ルイセキ</t>
    </rPh>
    <rPh sb="139" eb="142">
      <t>ケッソンキン</t>
    </rPh>
    <rPh sb="142" eb="144">
      <t>ヒリツ</t>
    </rPh>
    <rPh sb="146" eb="150">
      <t>コウエイキギョウ</t>
    </rPh>
    <rPh sb="151" eb="153">
      <t>イコウ</t>
    </rPh>
    <rPh sb="155" eb="156">
      <t>サイ</t>
    </rPh>
    <rPh sb="157" eb="160">
      <t>ケッソンキン</t>
    </rPh>
    <rPh sb="164" eb="166">
      <t>ジョジョ</t>
    </rPh>
    <rPh sb="167" eb="171">
      <t>ゲンショウケイコウ</t>
    </rPh>
    <rPh sb="176" eb="178">
      <t>イゼン</t>
    </rPh>
    <rPh sb="181" eb="182">
      <t>タカ</t>
    </rPh>
    <rPh sb="183" eb="185">
      <t>シヒョウ</t>
    </rPh>
    <rPh sb="192" eb="197">
      <t>ケイヒカイシュウリツ</t>
    </rPh>
    <rPh sb="198" eb="199">
      <t>タカ</t>
    </rPh>
    <rPh sb="204" eb="206">
      <t>カイゼン</t>
    </rPh>
    <rPh sb="207" eb="209">
      <t>ヒツヨウ</t>
    </rPh>
    <rPh sb="216" eb="218">
      <t>オスイ</t>
    </rPh>
    <rPh sb="218" eb="220">
      <t>ショリ</t>
    </rPh>
    <rPh sb="220" eb="222">
      <t>ゲンカ</t>
    </rPh>
    <rPh sb="224" eb="228">
      <t>ルイジダンタイ</t>
    </rPh>
    <rPh sb="229" eb="231">
      <t>ヒカク</t>
    </rPh>
    <rPh sb="233" eb="234">
      <t>タカ</t>
    </rPh>
    <rPh sb="235" eb="237">
      <t>スイジュン</t>
    </rPh>
    <rPh sb="264" eb="266">
      <t>テキセツ</t>
    </rPh>
    <rPh sb="267" eb="269">
      <t>スウチ</t>
    </rPh>
    <rPh sb="276" eb="278">
      <t>ケントウ</t>
    </rPh>
    <rPh sb="284" eb="286">
      <t>ショリ</t>
    </rPh>
    <rPh sb="287" eb="289">
      <t>メザ</t>
    </rPh>
    <rPh sb="294" eb="296">
      <t>コウキョウ</t>
    </rPh>
    <rPh sb="296" eb="299">
      <t>ゲスイドウ</t>
    </rPh>
    <rPh sb="300" eb="304">
      <t>キョウヨウカイシ</t>
    </rPh>
    <rPh sb="305" eb="307">
      <t>ヘイセイ</t>
    </rPh>
    <rPh sb="418" eb="420">
      <t>ショリ</t>
    </rPh>
    <rPh sb="420" eb="422">
      <t>ノウリョク</t>
    </rPh>
    <rPh sb="423" eb="427">
      <t>ハンブンテイド</t>
    </rPh>
    <rPh sb="428" eb="430">
      <t>ショリ</t>
    </rPh>
    <rPh sb="430" eb="431">
      <t>リョウ</t>
    </rPh>
    <rPh sb="437" eb="43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</si>
</sst>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EA-44E0-AD04-C67F189BC9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F1EA-44E0-AD04-C67F189BC9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formatCode="#,##0.00;&quot;△&quot;#,##0.00">
                  <c:v>0</c:v>
                </c:pt>
                <c:pt idx="1">
                  <c:v>60.31</c:v>
                </c:pt>
                <c:pt idx="2">
                  <c:v>61.38</c:v>
                </c:pt>
                <c:pt idx="3">
                  <c:v>56.57</c:v>
                </c:pt>
                <c:pt idx="4">
                  <c:v>56.21</c:v>
                </c:pt>
              </c:numCache>
            </c:numRef>
          </c:val>
          <c:extLst>
            <c:ext xmlns:c16="http://schemas.microsoft.com/office/drawing/2014/chart" uri="{C3380CC4-5D6E-409C-BE32-E72D297353CC}">
              <c16:uniqueId val="{00000000-8A34-459E-A899-497E2DC5CD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8A34-459E-A899-497E2DC5CD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89.92</c:v>
                </c:pt>
                <c:pt idx="1">
                  <c:v>91.47</c:v>
                </c:pt>
                <c:pt idx="2">
                  <c:v>93.51</c:v>
                </c:pt>
                <c:pt idx="3">
                  <c:v>93.92</c:v>
                </c:pt>
                <c:pt idx="4">
                  <c:v>95.37</c:v>
                </c:pt>
              </c:numCache>
            </c:numRef>
          </c:val>
          <c:extLst>
            <c:ext xmlns:c16="http://schemas.microsoft.com/office/drawing/2014/chart" uri="{C3380CC4-5D6E-409C-BE32-E72D297353CC}">
              <c16:uniqueId val="{00000000-E5E6-4819-A2B6-A04E848F06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E5E6-4819-A2B6-A04E848F06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100.53</c:v>
                </c:pt>
                <c:pt idx="1">
                  <c:v>100.21</c:v>
                </c:pt>
                <c:pt idx="2">
                  <c:v>100.65</c:v>
                </c:pt>
                <c:pt idx="3">
                  <c:v>100.11</c:v>
                </c:pt>
                <c:pt idx="4">
                  <c:v>100.24</c:v>
                </c:pt>
              </c:numCache>
            </c:numRef>
          </c:val>
          <c:extLst>
            <c:ext xmlns:c16="http://schemas.microsoft.com/office/drawing/2014/chart" uri="{C3380CC4-5D6E-409C-BE32-E72D297353CC}">
              <c16:uniqueId val="{00000000-0729-4E02-BD5D-2BCE6061F7C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0729-4E02-BD5D-2BCE6061F7C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35.39</c:v>
                </c:pt>
                <c:pt idx="1">
                  <c:v>37.549999999999997</c:v>
                </c:pt>
                <c:pt idx="2">
                  <c:v>39.46</c:v>
                </c:pt>
                <c:pt idx="3">
                  <c:v>41.31</c:v>
                </c:pt>
                <c:pt idx="4">
                  <c:v>42.82</c:v>
                </c:pt>
              </c:numCache>
            </c:numRef>
          </c:val>
          <c:extLst>
            <c:ext xmlns:c16="http://schemas.microsoft.com/office/drawing/2014/chart" uri="{C3380CC4-5D6E-409C-BE32-E72D297353CC}">
              <c16:uniqueId val="{00000000-6106-4286-9492-645CFCD662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6106-4286-9492-645CFCD662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17-4D88-B9D7-4A44FD1825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A17-4D88-B9D7-4A44FD1825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351.1</c:v>
                </c:pt>
                <c:pt idx="1">
                  <c:v>354.21</c:v>
                </c:pt>
                <c:pt idx="2">
                  <c:v>335.38</c:v>
                </c:pt>
                <c:pt idx="3">
                  <c:v>331.58</c:v>
                </c:pt>
                <c:pt idx="4">
                  <c:v>331.91</c:v>
                </c:pt>
              </c:numCache>
            </c:numRef>
          </c:val>
          <c:extLst>
            <c:ext xmlns:c16="http://schemas.microsoft.com/office/drawing/2014/chart" uri="{C3380CC4-5D6E-409C-BE32-E72D297353CC}">
              <c16:uniqueId val="{00000000-5677-411F-902B-396055EBA0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5677-411F-902B-396055EBA0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118.22</c:v>
                </c:pt>
                <c:pt idx="1">
                  <c:v>116.41</c:v>
                </c:pt>
                <c:pt idx="2">
                  <c:v>95.7</c:v>
                </c:pt>
                <c:pt idx="3">
                  <c:v>97.01</c:v>
                </c:pt>
                <c:pt idx="4">
                  <c:v>98.65</c:v>
                </c:pt>
              </c:numCache>
            </c:numRef>
          </c:val>
          <c:extLst>
            <c:ext xmlns:c16="http://schemas.microsoft.com/office/drawing/2014/chart" uri="{C3380CC4-5D6E-409C-BE32-E72D297353CC}">
              <c16:uniqueId val="{00000000-580D-46F1-BE59-5B8C03053F5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580D-46F1-BE59-5B8C03053F5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DD-4DAD-9AFF-F959ABE845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23DD-4DAD-9AFF-F959ABE845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20.420000000000002</c:v>
                </c:pt>
                <c:pt idx="1">
                  <c:v>21.82</c:v>
                </c:pt>
                <c:pt idx="2">
                  <c:v>24.51</c:v>
                </c:pt>
                <c:pt idx="3">
                  <c:v>26.3</c:v>
                </c:pt>
                <c:pt idx="4">
                  <c:v>23.15</c:v>
                </c:pt>
              </c:numCache>
            </c:numRef>
          </c:val>
          <c:extLst>
            <c:ext xmlns:c16="http://schemas.microsoft.com/office/drawing/2014/chart" uri="{C3380CC4-5D6E-409C-BE32-E72D297353CC}">
              <c16:uniqueId val="{00000000-1258-4926-8950-F33F9E823C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1258-4926-8950-F33F9E823C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345.67</c:v>
                </c:pt>
                <c:pt idx="1">
                  <c:v>323.83</c:v>
                </c:pt>
                <c:pt idx="2">
                  <c:v>287.99</c:v>
                </c:pt>
                <c:pt idx="3">
                  <c:v>268.79000000000002</c:v>
                </c:pt>
                <c:pt idx="4">
                  <c:v>303.83</c:v>
                </c:pt>
              </c:numCache>
            </c:numRef>
          </c:val>
          <c:extLst>
            <c:ext xmlns:c16="http://schemas.microsoft.com/office/drawing/2014/chart" uri="{C3380CC4-5D6E-409C-BE32-E72D297353CC}">
              <c16:uniqueId val="{00000000-86E1-460C-BC59-6D2FAB0A6F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86E1-460C-BC59-6D2FAB0A6F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4" zoomScale="70" zoomScaleNormal="7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六ケ所村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9628</v>
      </c>
      <c r="AM8" s="41"/>
      <c r="AN8" s="41"/>
      <c r="AO8" s="41"/>
      <c r="AP8" s="41"/>
      <c r="AQ8" s="41"/>
      <c r="AR8" s="41"/>
      <c r="AS8" s="41"/>
      <c r="AT8" s="34">
        <f>データ!T6</f>
        <v>252.58</v>
      </c>
      <c r="AU8" s="34"/>
      <c r="AV8" s="34"/>
      <c r="AW8" s="34"/>
      <c r="AX8" s="34"/>
      <c r="AY8" s="34"/>
      <c r="AZ8" s="34"/>
      <c r="BA8" s="34"/>
      <c r="BB8" s="34">
        <f>データ!U6</f>
        <v>38.119999999999997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61.27</v>
      </c>
      <c r="J10" s="34"/>
      <c r="K10" s="34"/>
      <c r="L10" s="34"/>
      <c r="M10" s="34"/>
      <c r="N10" s="34"/>
      <c r="O10" s="34"/>
      <c r="P10" s="34">
        <f>データ!P6</f>
        <v>61.03</v>
      </c>
      <c r="Q10" s="34"/>
      <c r="R10" s="34"/>
      <c r="S10" s="34"/>
      <c r="T10" s="34"/>
      <c r="U10" s="34"/>
      <c r="V10" s="34"/>
      <c r="W10" s="34">
        <f>データ!Q6</f>
        <v>98.14</v>
      </c>
      <c r="X10" s="34"/>
      <c r="Y10" s="34"/>
      <c r="Z10" s="34"/>
      <c r="AA10" s="34"/>
      <c r="AB10" s="34"/>
      <c r="AC10" s="34"/>
      <c r="AD10" s="41">
        <f>データ!R6</f>
        <v>1397</v>
      </c>
      <c r="AE10" s="41"/>
      <c r="AF10" s="41"/>
      <c r="AG10" s="41"/>
      <c r="AH10" s="41"/>
      <c r="AI10" s="41"/>
      <c r="AJ10" s="41"/>
      <c r="AK10" s="2"/>
      <c r="AL10" s="41">
        <f>データ!V6</f>
        <v>5874</v>
      </c>
      <c r="AM10" s="41"/>
      <c r="AN10" s="41"/>
      <c r="AO10" s="41"/>
      <c r="AP10" s="41"/>
      <c r="AQ10" s="41"/>
      <c r="AR10" s="41"/>
      <c r="AS10" s="41"/>
      <c r="AT10" s="34">
        <f>データ!W6</f>
        <v>4.3099999999999996</v>
      </c>
      <c r="AU10" s="34"/>
      <c r="AV10" s="34"/>
      <c r="AW10" s="34"/>
      <c r="AX10" s="34"/>
      <c r="AY10" s="34"/>
      <c r="AZ10" s="34"/>
      <c r="BA10" s="34"/>
      <c r="BB10" s="34">
        <f>データ!X6</f>
        <v>1362.88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TwuX71NxddUL2qjmg5BRLHdDRLQ1br7/IKo/1iOueqUllPEe5ovZSIf+S+eH4QeDdQkRvNjqQ0qc+tvvF3iVA==" saltValue="67mYszjtaBS2prOi3pv1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24112</v>
      </c>
      <c r="D6" s="19">
        <f t="shared" si="3"/>
        <v>46</v>
      </c>
      <c r="E6" s="19">
        <f t="shared" si="3"/>
        <v>17</v>
      </c>
      <c r="F6" s="19">
        <f t="shared" si="3"/>
        <v>1</v>
      </c>
      <c r="G6" s="19">
        <f t="shared" si="3"/>
        <v>0</v>
      </c>
      <c r="H6" s="19" t="str">
        <f t="shared" si="3"/>
        <v>青森県　六ケ所村</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61.27</v>
      </c>
      <c r="P6" s="20">
        <f t="shared" si="3"/>
        <v>61.03</v>
      </c>
      <c r="Q6" s="20">
        <f t="shared" si="3"/>
        <v>98.14</v>
      </c>
      <c r="R6" s="20">
        <f t="shared" si="3"/>
        <v>1397</v>
      </c>
      <c r="S6" s="20">
        <f t="shared" si="3"/>
        <v>9628</v>
      </c>
      <c r="T6" s="20">
        <f t="shared" si="3"/>
        <v>252.58</v>
      </c>
      <c r="U6" s="20">
        <f t="shared" si="3"/>
        <v>38.119999999999997</v>
      </c>
      <c r="V6" s="20">
        <f t="shared" si="3"/>
        <v>5874</v>
      </c>
      <c r="W6" s="20">
        <f t="shared" si="3"/>
        <v>4.3099999999999996</v>
      </c>
      <c r="X6" s="20">
        <f t="shared" si="3"/>
        <v>1362.88</v>
      </c>
      <c r="Y6" s="21">
        <f>IF(Y7="",NA(),Y7)</f>
        <v>100.53</v>
      </c>
      <c r="Z6" s="21">
        <f t="shared" ref="Z6:AH6" si="4">IF(Z7="",NA(),Z7)</f>
        <v>100.21</v>
      </c>
      <c r="AA6" s="21">
        <f t="shared" si="4"/>
        <v>100.65</v>
      </c>
      <c r="AB6" s="21">
        <f t="shared" si="4"/>
        <v>100.11</v>
      </c>
      <c r="AC6" s="21">
        <f t="shared" si="4"/>
        <v>100.24</v>
      </c>
      <c r="AD6" s="21">
        <f t="shared" si="4"/>
        <v>107.81</v>
      </c>
      <c r="AE6" s="21">
        <f t="shared" si="4"/>
        <v>107.54</v>
      </c>
      <c r="AF6" s="21">
        <f t="shared" si="4"/>
        <v>107.19</v>
      </c>
      <c r="AG6" s="21">
        <f t="shared" si="4"/>
        <v>107.04</v>
      </c>
      <c r="AH6" s="21">
        <f t="shared" si="4"/>
        <v>107.83</v>
      </c>
      <c r="AI6" s="20" t="str">
        <f>IF(AI7="","",IF(AI7="-","【-】","【"&amp;SUBSTITUTE(TEXT(AI7,"#,##0.00"),"-","△")&amp;"】"))</f>
        <v>【105.36】</v>
      </c>
      <c r="AJ6" s="21">
        <f>IF(AJ7="",NA(),AJ7)</f>
        <v>351.1</v>
      </c>
      <c r="AK6" s="21">
        <f t="shared" ref="AK6:AS6" si="5">IF(AK7="",NA(),AK7)</f>
        <v>354.21</v>
      </c>
      <c r="AL6" s="21">
        <f t="shared" si="5"/>
        <v>335.38</v>
      </c>
      <c r="AM6" s="21">
        <f t="shared" si="5"/>
        <v>331.58</v>
      </c>
      <c r="AN6" s="21">
        <f t="shared" si="5"/>
        <v>331.91</v>
      </c>
      <c r="AO6" s="21">
        <f t="shared" si="5"/>
        <v>18.2</v>
      </c>
      <c r="AP6" s="21">
        <f t="shared" si="5"/>
        <v>19.059999999999999</v>
      </c>
      <c r="AQ6" s="21">
        <f t="shared" si="5"/>
        <v>31.07</v>
      </c>
      <c r="AR6" s="21">
        <f t="shared" si="5"/>
        <v>37.43</v>
      </c>
      <c r="AS6" s="21">
        <f t="shared" si="5"/>
        <v>30.17</v>
      </c>
      <c r="AT6" s="20" t="str">
        <f>IF(AT7="","",IF(AT7="-","【-】","【"&amp;SUBSTITUTE(TEXT(AT7,"#,##0.00"),"-","△")&amp;"】"))</f>
        <v>【3.12】</v>
      </c>
      <c r="AU6" s="21">
        <f>IF(AU7="",NA(),AU7)</f>
        <v>118.22</v>
      </c>
      <c r="AV6" s="21">
        <f t="shared" ref="AV6:BD6" si="6">IF(AV7="",NA(),AV7)</f>
        <v>116.41</v>
      </c>
      <c r="AW6" s="21">
        <f t="shared" si="6"/>
        <v>95.7</v>
      </c>
      <c r="AX6" s="21">
        <f t="shared" si="6"/>
        <v>97.01</v>
      </c>
      <c r="AY6" s="21">
        <f t="shared" si="6"/>
        <v>98.65</v>
      </c>
      <c r="AZ6" s="21">
        <f t="shared" si="6"/>
        <v>48.56</v>
      </c>
      <c r="BA6" s="21">
        <f t="shared" si="6"/>
        <v>47.58</v>
      </c>
      <c r="BB6" s="21">
        <f t="shared" si="6"/>
        <v>51.09</v>
      </c>
      <c r="BC6" s="21">
        <f t="shared" si="6"/>
        <v>57.42</v>
      </c>
      <c r="BD6" s="21">
        <f t="shared" si="6"/>
        <v>56.13</v>
      </c>
      <c r="BE6" s="20" t="str">
        <f>IF(BE7="","",IF(BE7="-","【-】","【"&amp;SUBSTITUTE(TEXT(BE7,"#,##0.00"),"-","△")&amp;"】"))</f>
        <v>【82.75】</v>
      </c>
      <c r="BF6" s="20">
        <f>IF(BF7="",NA(),BF7)</f>
        <v>0</v>
      </c>
      <c r="BG6" s="20">
        <f t="shared" ref="BG6:BO6" si="7">IF(BG7="",NA(),BG7)</f>
        <v>0</v>
      </c>
      <c r="BH6" s="20">
        <f t="shared" si="7"/>
        <v>0</v>
      </c>
      <c r="BI6" s="20">
        <f t="shared" si="7"/>
        <v>0</v>
      </c>
      <c r="BJ6" s="20">
        <f t="shared" si="7"/>
        <v>0</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20.420000000000002</v>
      </c>
      <c r="BR6" s="21">
        <f t="shared" ref="BR6:BZ6" si="8">IF(BR7="",NA(),BR7)</f>
        <v>21.82</v>
      </c>
      <c r="BS6" s="21">
        <f t="shared" si="8"/>
        <v>24.51</v>
      </c>
      <c r="BT6" s="21">
        <f t="shared" si="8"/>
        <v>26.3</v>
      </c>
      <c r="BU6" s="21">
        <f t="shared" si="8"/>
        <v>23.15</v>
      </c>
      <c r="BV6" s="21">
        <f t="shared" si="8"/>
        <v>79.77</v>
      </c>
      <c r="BW6" s="21">
        <f t="shared" si="8"/>
        <v>79.63</v>
      </c>
      <c r="BX6" s="21">
        <f t="shared" si="8"/>
        <v>76.78</v>
      </c>
      <c r="BY6" s="21">
        <f t="shared" si="8"/>
        <v>75.41</v>
      </c>
      <c r="BZ6" s="21">
        <f t="shared" si="8"/>
        <v>72.84</v>
      </c>
      <c r="CA6" s="20" t="str">
        <f>IF(CA7="","",IF(CA7="-","【-】","【"&amp;SUBSTITUTE(TEXT(CA7,"#,##0.00"),"-","△")&amp;"】"))</f>
        <v>【97.94】</v>
      </c>
      <c r="CB6" s="21">
        <f>IF(CB7="",NA(),CB7)</f>
        <v>345.67</v>
      </c>
      <c r="CC6" s="21">
        <f t="shared" ref="CC6:CK6" si="9">IF(CC7="",NA(),CC7)</f>
        <v>323.83</v>
      </c>
      <c r="CD6" s="21">
        <f t="shared" si="9"/>
        <v>287.99</v>
      </c>
      <c r="CE6" s="21">
        <f t="shared" si="9"/>
        <v>268.79000000000002</v>
      </c>
      <c r="CF6" s="21">
        <f t="shared" si="9"/>
        <v>303.83</v>
      </c>
      <c r="CG6" s="21">
        <f t="shared" si="9"/>
        <v>214.56</v>
      </c>
      <c r="CH6" s="21">
        <f t="shared" si="9"/>
        <v>213.66</v>
      </c>
      <c r="CI6" s="21">
        <f t="shared" si="9"/>
        <v>224.31</v>
      </c>
      <c r="CJ6" s="21">
        <f t="shared" si="9"/>
        <v>223.48</v>
      </c>
      <c r="CK6" s="21">
        <f t="shared" si="9"/>
        <v>232.33</v>
      </c>
      <c r="CL6" s="20" t="str">
        <f>IF(CL7="","",IF(CL7="-","【-】","【"&amp;SUBSTITUTE(TEXT(CL7,"#,##0.00"),"-","△")&amp;"】"))</f>
        <v>【140.98】</v>
      </c>
      <c r="CM6" s="20">
        <f>IF(CM7="",NA(),CM7)</f>
        <v>0</v>
      </c>
      <c r="CN6" s="21">
        <f t="shared" ref="CN6:CV6" si="10">IF(CN7="",NA(),CN7)</f>
        <v>60.31</v>
      </c>
      <c r="CO6" s="21">
        <f t="shared" si="10"/>
        <v>61.38</v>
      </c>
      <c r="CP6" s="21">
        <f t="shared" si="10"/>
        <v>56.57</v>
      </c>
      <c r="CQ6" s="21">
        <f t="shared" si="10"/>
        <v>56.21</v>
      </c>
      <c r="CR6" s="21">
        <f t="shared" si="10"/>
        <v>49.47</v>
      </c>
      <c r="CS6" s="21">
        <f t="shared" si="10"/>
        <v>48.19</v>
      </c>
      <c r="CT6" s="21">
        <f t="shared" si="10"/>
        <v>47.32</v>
      </c>
      <c r="CU6" s="21">
        <f t="shared" si="10"/>
        <v>48.03</v>
      </c>
      <c r="CV6" s="21">
        <f t="shared" si="10"/>
        <v>48.92</v>
      </c>
      <c r="CW6" s="20" t="str">
        <f>IF(CW7="","",IF(CW7="-","【-】","【"&amp;SUBSTITUTE(TEXT(CW7,"#,##0.00"),"-","△")&amp;"】"))</f>
        <v>【60.13】</v>
      </c>
      <c r="CX6" s="21">
        <f>IF(CX7="",NA(),CX7)</f>
        <v>89.92</v>
      </c>
      <c r="CY6" s="21">
        <f t="shared" ref="CY6:DG6" si="11">IF(CY7="",NA(),CY7)</f>
        <v>91.47</v>
      </c>
      <c r="CZ6" s="21">
        <f t="shared" si="11"/>
        <v>93.51</v>
      </c>
      <c r="DA6" s="21">
        <f t="shared" si="11"/>
        <v>93.92</v>
      </c>
      <c r="DB6" s="21">
        <f t="shared" si="11"/>
        <v>95.37</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35.39</v>
      </c>
      <c r="DJ6" s="21">
        <f t="shared" ref="DJ6:DR6" si="12">IF(DJ7="",NA(),DJ7)</f>
        <v>37.549999999999997</v>
      </c>
      <c r="DK6" s="21">
        <f t="shared" si="12"/>
        <v>39.46</v>
      </c>
      <c r="DL6" s="21">
        <f t="shared" si="12"/>
        <v>41.31</v>
      </c>
      <c r="DM6" s="21">
        <f t="shared" si="12"/>
        <v>42.82</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24112</v>
      </c>
      <c r="D7" s="23">
        <v>46</v>
      </c>
      <c r="E7" s="23">
        <v>17</v>
      </c>
      <c r="F7" s="23">
        <v>1</v>
      </c>
      <c r="G7" s="23">
        <v>0</v>
      </c>
      <c r="H7" s="23" t="s">
        <v>96</v>
      </c>
      <c r="I7" s="23" t="s">
        <v>97</v>
      </c>
      <c r="J7" s="23" t="s">
        <v>98</v>
      </c>
      <c r="K7" s="23" t="s">
        <v>99</v>
      </c>
      <c r="L7" s="23" t="s">
        <v>100</v>
      </c>
      <c r="M7" s="23" t="s">
        <v>101</v>
      </c>
      <c r="N7" s="24" t="s">
        <v>102</v>
      </c>
      <c r="O7" s="24">
        <v>61.27</v>
      </c>
      <c r="P7" s="24">
        <v>61.03</v>
      </c>
      <c r="Q7" s="24">
        <v>98.14</v>
      </c>
      <c r="R7" s="24">
        <v>1397</v>
      </c>
      <c r="S7" s="24">
        <v>9628</v>
      </c>
      <c r="T7" s="24">
        <v>252.58</v>
      </c>
      <c r="U7" s="24">
        <v>38.119999999999997</v>
      </c>
      <c r="V7" s="24">
        <v>5874</v>
      </c>
      <c r="W7" s="24">
        <v>4.3099999999999996</v>
      </c>
      <c r="X7" s="24">
        <v>1362.88</v>
      </c>
      <c r="Y7" s="24">
        <v>100.53</v>
      </c>
      <c r="Z7" s="24">
        <v>100.21</v>
      </c>
      <c r="AA7" s="24">
        <v>100.65</v>
      </c>
      <c r="AB7" s="24">
        <v>100.11</v>
      </c>
      <c r="AC7" s="24">
        <v>100.24</v>
      </c>
      <c r="AD7" s="24">
        <v>107.81</v>
      </c>
      <c r="AE7" s="24">
        <v>107.54</v>
      </c>
      <c r="AF7" s="24">
        <v>107.19</v>
      </c>
      <c r="AG7" s="24">
        <v>107.04</v>
      </c>
      <c r="AH7" s="24">
        <v>107.83</v>
      </c>
      <c r="AI7" s="24">
        <v>105.36</v>
      </c>
      <c r="AJ7" s="24">
        <v>351.1</v>
      </c>
      <c r="AK7" s="24">
        <v>354.21</v>
      </c>
      <c r="AL7" s="24">
        <v>335.38</v>
      </c>
      <c r="AM7" s="24">
        <v>331.58</v>
      </c>
      <c r="AN7" s="24">
        <v>331.91</v>
      </c>
      <c r="AO7" s="24">
        <v>18.2</v>
      </c>
      <c r="AP7" s="24">
        <v>19.059999999999999</v>
      </c>
      <c r="AQ7" s="24">
        <v>31.07</v>
      </c>
      <c r="AR7" s="24">
        <v>37.43</v>
      </c>
      <c r="AS7" s="24">
        <v>30.17</v>
      </c>
      <c r="AT7" s="24">
        <v>3.12</v>
      </c>
      <c r="AU7" s="24">
        <v>118.22</v>
      </c>
      <c r="AV7" s="24">
        <v>116.41</v>
      </c>
      <c r="AW7" s="24">
        <v>95.7</v>
      </c>
      <c r="AX7" s="24">
        <v>97.01</v>
      </c>
      <c r="AY7" s="24">
        <v>98.65</v>
      </c>
      <c r="AZ7" s="24">
        <v>48.56</v>
      </c>
      <c r="BA7" s="24">
        <v>47.58</v>
      </c>
      <c r="BB7" s="24">
        <v>51.09</v>
      </c>
      <c r="BC7" s="24">
        <v>57.42</v>
      </c>
      <c r="BD7" s="24">
        <v>56.13</v>
      </c>
      <c r="BE7" s="24">
        <v>82.75</v>
      </c>
      <c r="BF7" s="24">
        <v>0</v>
      </c>
      <c r="BG7" s="24">
        <v>0</v>
      </c>
      <c r="BH7" s="24">
        <v>0</v>
      </c>
      <c r="BI7" s="24">
        <v>0</v>
      </c>
      <c r="BJ7" s="24">
        <v>0</v>
      </c>
      <c r="BK7" s="24">
        <v>1245.0999999999999</v>
      </c>
      <c r="BL7" s="24">
        <v>1108.8</v>
      </c>
      <c r="BM7" s="24">
        <v>1194.56</v>
      </c>
      <c r="BN7" s="24">
        <v>1174.6099999999999</v>
      </c>
      <c r="BO7" s="24">
        <v>1343.89</v>
      </c>
      <c r="BP7" s="24">
        <v>602.55999999999995</v>
      </c>
      <c r="BQ7" s="24">
        <v>20.420000000000002</v>
      </c>
      <c r="BR7" s="24">
        <v>21.82</v>
      </c>
      <c r="BS7" s="24">
        <v>24.51</v>
      </c>
      <c r="BT7" s="24">
        <v>26.3</v>
      </c>
      <c r="BU7" s="24">
        <v>23.15</v>
      </c>
      <c r="BV7" s="24">
        <v>79.77</v>
      </c>
      <c r="BW7" s="24">
        <v>79.63</v>
      </c>
      <c r="BX7" s="24">
        <v>76.78</v>
      </c>
      <c r="BY7" s="24">
        <v>75.41</v>
      </c>
      <c r="BZ7" s="24">
        <v>72.84</v>
      </c>
      <c r="CA7" s="24">
        <v>97.94</v>
      </c>
      <c r="CB7" s="24">
        <v>345.67</v>
      </c>
      <c r="CC7" s="24">
        <v>323.83</v>
      </c>
      <c r="CD7" s="24">
        <v>287.99</v>
      </c>
      <c r="CE7" s="24">
        <v>268.79000000000002</v>
      </c>
      <c r="CF7" s="24">
        <v>303.83</v>
      </c>
      <c r="CG7" s="24">
        <v>214.56</v>
      </c>
      <c r="CH7" s="24">
        <v>213.66</v>
      </c>
      <c r="CI7" s="24">
        <v>224.31</v>
      </c>
      <c r="CJ7" s="24">
        <v>223.48</v>
      </c>
      <c r="CK7" s="24">
        <v>232.33</v>
      </c>
      <c r="CL7" s="24">
        <v>140.97999999999999</v>
      </c>
      <c r="CM7" s="24">
        <v>0</v>
      </c>
      <c r="CN7" s="24">
        <v>60.31</v>
      </c>
      <c r="CO7" s="24">
        <v>61.38</v>
      </c>
      <c r="CP7" s="24">
        <v>56.57</v>
      </c>
      <c r="CQ7" s="24">
        <v>56.21</v>
      </c>
      <c r="CR7" s="24">
        <v>49.47</v>
      </c>
      <c r="CS7" s="24">
        <v>48.19</v>
      </c>
      <c r="CT7" s="24">
        <v>47.32</v>
      </c>
      <c r="CU7" s="24">
        <v>48.03</v>
      </c>
      <c r="CV7" s="24">
        <v>48.92</v>
      </c>
      <c r="CW7" s="24">
        <v>60.13</v>
      </c>
      <c r="CX7" s="24">
        <v>89.92</v>
      </c>
      <c r="CY7" s="24">
        <v>91.47</v>
      </c>
      <c r="CZ7" s="24">
        <v>93.51</v>
      </c>
      <c r="DA7" s="24">
        <v>93.92</v>
      </c>
      <c r="DB7" s="24">
        <v>95.37</v>
      </c>
      <c r="DC7" s="24">
        <v>82.06</v>
      </c>
      <c r="DD7" s="24">
        <v>82.26</v>
      </c>
      <c r="DE7" s="24">
        <v>81.33</v>
      </c>
      <c r="DF7" s="24">
        <v>80.95</v>
      </c>
      <c r="DG7" s="24">
        <v>80.760000000000005</v>
      </c>
      <c r="DH7" s="24">
        <v>96</v>
      </c>
      <c r="DI7" s="24">
        <v>35.39</v>
      </c>
      <c r="DJ7" s="24">
        <v>37.549999999999997</v>
      </c>
      <c r="DK7" s="24">
        <v>39.46</v>
      </c>
      <c r="DL7" s="24">
        <v>41.31</v>
      </c>
      <c r="DM7" s="24">
        <v>42.82</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