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原子慎也\水道関係\公営企業経営分析表　1.29〆\【経営比較分析表】2024_024023_46_010\"/>
    </mc:Choice>
  </mc:AlternateContent>
  <xr:revisionPtr revIDLastSave="0" documentId="13_ncr:1_{9DB95B89-4282-45B6-B447-D404BC122066}" xr6:coauthVersionLast="47" xr6:coauthVersionMax="47" xr10:uidLastSave="{00000000-0000-0000-0000-000000000000}"/>
  <workbookProtection workbookAlgorithmName="SHA-512" workbookHashValue="cR4q3bSrsKoJgXl0j932Qi2/lEdDLmBJhBTH99+5yFg7G6aycBzb9RO3d4bro58PVqnn/ABFPi/wQwbc1FqsdQ==" workbookSaltValue="UBaxgigTu9goVwTewzwTl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F85" i="4"/>
  <c r="BB10" i="4"/>
  <c r="AT10" i="4"/>
  <c r="AL10" i="4"/>
  <c r="W10" i="4"/>
  <c r="P10" i="4"/>
  <c r="B10" i="4"/>
  <c r="BB8" i="4"/>
  <c r="AT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<sst xmlns="http://schemas.openxmlformats.org/spreadsheetml/2006/main" count="228" uniqueCount="114">
  <si>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</si>
  <si>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</si>
  <si>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</si>
  <si>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</si>
  <si>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</si>
  <si>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</si>
  <si>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</si>
  <si>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</si>
  <si>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</si>
  <si>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</si>
  <si>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</si>
  <si>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</si>
  <si>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</si>
  <si>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</si>
  <si>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</si>
  <si>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</si>
  <si>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</si>
  <si>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</si>
  <si>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</si>
  <si>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</si>
  <si>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</si>
  <si>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</si>
  <si>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</si>
  <si>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</si>
  <si>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</si>
  <si>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</si>
  <si>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</si>
  <si>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</si>
  <si>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</si>
  <si>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</si>
  <si>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</si>
  <si>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</si>
  <si>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</si>
  <si>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</si>
  <si>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</si>
  <si>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</si>
  <si>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</si>
  <si>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</si>
  <si>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</si>
  <si>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</si>
  <si>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</si>
  <si>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</si>
  <si>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</si>
  <si>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</si>
  <si>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</si>
  <si>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</si>
  <si>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</si>
  <si>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</si>
  <si>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</si>
  <si>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</si>
  <si>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</si>
  <si>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</si>
  <si>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</si>
  <si>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</si>
  <si>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</si>
  <si>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</si>
  <si>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</si>
  <si>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</si>
  <si>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</si>
  <si>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</si>
  <si>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</si>
  <si>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</si>
  <si>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</si>
  <si>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</si>
  <si>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</si>
  <si>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</si>
  <si>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</si>
  <si>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</si>
  <si>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</si>
  <si>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</si>
  <si>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</si>
  <si>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</si>
  <si>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</si>
  <si>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</si>
  <si>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</si>
  <si>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</si>
  <si>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</si>
  <si>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</si>
  <si>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</si>
  <si>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</si>
  <si>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</si>
  <si>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</si>
  <si>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</si>
  <si>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</si>
  <si>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</si>
  <si>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</si>
  <si>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</si>
  <si>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</si>
  <si>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</si>
  <si>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</si>
  <si>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</si>
  <si>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</si>
  <si>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</si>
  <si>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七戸町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</si>
  <si>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</si>
  <si>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</si>
  <si>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</si>
  <si>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</si>
  <si>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</si>
  <si>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</si>
  <si>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</si>
  <si>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</si>
  <si>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</si>
  <si>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</si>
  <si>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</si>
  <si>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</si>
  <si>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</si>
  <si>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</si>
  <si>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</si>
  <si>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</si>
  <si>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</si>
  <si>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の健全性・効率性に表れているように、現時点では比較的良好な経営状況となっているが、今後の水道事業は、継続して施設老朽化に伴う更新需要の増大による多額の経費が見込まれるため、特に企業債を充当することとなる。また、近年の職員給与費や物価高騰による営業費用の増加も予想されるため、経営戦略による水道使用料の見直しを検討を含めた資金の確保や、有収率を向上させコストを削減する必要がある。同時に、公営企業に携わる人材（漏水・災害・公営企業会計等）育成を行う計画的な仕組みづくりを推進する。なお、今後も人口減少が予想されるため、サービス需要を持続できるよう経営戦略等に基づき将来を見据えた事業運営を行う。</t>
    <rPh sb="1" eb="3">
      <t>ケイエイ</t>
    </rPh>
    <rPh sb="4" eb="7">
      <t>ケンゼンセイ</t>
    </rPh>
    <rPh sb="8" eb="11">
      <t>コウリツセイ</t>
    </rPh>
    <rPh sb="12" eb="13">
      <t>アラワ</t>
    </rPh>
    <rPh sb="21" eb="24">
      <t>ゲンジテン</t>
    </rPh>
    <rPh sb="26" eb="29">
      <t>ヒカクテキ</t>
    </rPh>
    <rPh sb="29" eb="31">
      <t>リョウコウ</t>
    </rPh>
    <rPh sb="32" eb="36">
      <t>ケイエイジョウキョウ</t>
    </rPh>
    <rPh sb="44" eb="46">
      <t>コンゴ</t>
    </rPh>
    <rPh sb="47" eb="51">
      <t>スイドウジギョウ</t>
    </rPh>
    <rPh sb="53" eb="55">
      <t>ケイゾク</t>
    </rPh>
    <rPh sb="57" eb="59">
      <t>シセツ</t>
    </rPh>
    <rPh sb="59" eb="62">
      <t>ロウキュウカ</t>
    </rPh>
    <rPh sb="63" eb="64">
      <t>トモナ</t>
    </rPh>
    <rPh sb="65" eb="67">
      <t>コウシン</t>
    </rPh>
    <rPh sb="67" eb="69">
      <t>ジュヨウ</t>
    </rPh>
    <rPh sb="70" eb="72">
      <t>ゾウダイ</t>
    </rPh>
    <rPh sb="75" eb="77">
      <t>タガク</t>
    </rPh>
    <rPh sb="78" eb="80">
      <t>ケイヒ</t>
    </rPh>
    <rPh sb="81" eb="83">
      <t>ミコ</t>
    </rPh>
    <rPh sb="89" eb="90">
      <t>トク</t>
    </rPh>
    <rPh sb="91" eb="94">
      <t>キギョウサイ</t>
    </rPh>
    <rPh sb="95" eb="97">
      <t>ジュウトウ</t>
    </rPh>
    <rPh sb="129" eb="131">
      <t>ゾウカ</t>
    </rPh>
    <rPh sb="132" eb="134">
      <t>ヨソウ</t>
    </rPh>
    <rPh sb="142" eb="146">
      <t>ケイエイセンリャク</t>
    </rPh>
    <rPh sb="149" eb="154">
      <t>スイドウシヨウリョウ</t>
    </rPh>
    <rPh sb="160" eb="161">
      <t>フク</t>
    </rPh>
    <rPh sb="163" eb="165">
      <t>シキン</t>
    </rPh>
    <rPh sb="166" eb="168">
      <t>カクホ</t>
    </rPh>
    <rPh sb="170" eb="172">
      <t>ユウシュウ</t>
    </rPh>
    <rPh sb="172" eb="173">
      <t>リツ</t>
    </rPh>
    <rPh sb="182" eb="184">
      <t>サクゲン</t>
    </rPh>
    <rPh sb="186" eb="187">
      <t>ク</t>
    </rPh>
    <rPh sb="194" eb="196">
      <t>ドウジ</t>
    </rPh>
    <rPh sb="196" eb="204">
      <t>コウエイキギョ</t>
    </rPh>
    <rPh sb="219" eb="220">
      <t>トウ</t>
    </rPh>
    <rPh sb="224" eb="225">
      <t>オコナ</t>
    </rPh>
    <rPh sb="226" eb="229">
      <t>ケイカクテキ</t>
    </rPh>
    <rPh sb="230" eb="232">
      <t>シク</t>
    </rPh>
    <rPh sb="241" eb="242">
      <t>ハカ</t>
    </rPh>
    <rPh sb="247" eb="249">
      <t>コンゴ</t>
    </rPh>
    <rPh sb="250" eb="252">
      <t>ジンコウ</t>
    </rPh>
    <rPh sb="252" eb="254">
      <t>ゲンショウ</t>
    </rPh>
    <rPh sb="255" eb="257">
      <t>ヨソウ</t>
    </rPh>
    <rPh sb="265" eb="267">
      <t>ジュヨウ</t>
    </rPh>
    <rPh sb="268" eb="270">
      <t>ジゾク</t>
    </rPh>
    <rPh sb="277" eb="282">
      <t>ケイエイセンリャクトウ</t>
    </rPh>
    <rPh sb="283" eb="284">
      <t>モト</t>
    </rPh>
    <rPh sb="286" eb="288">
      <t>ショウライ</t>
    </rPh>
    <rPh sb="296" eb="297">
      <t>オコナ</t>
    </rPh>
    <phoneticPr fontId="4"/>
  </si>
  <si>
    <t>①⑤⑦経常収支比率・料金回収率・施設利用率
類似団体と全国平均を上回っており、経営の健全性・効率性が保たれている状態である。
③流動比率
類似団体と全国平均を下回っているが、100％を超えており、短期債務に対しての支払い能力は確保されている。短期的な支払い能力に問題はない。
④企業債残高対給水収益比率
類似団体と全国平均を上回っているが、施設の老朽化対策等を推進している財源として、企業債を発行したためとなっている。
⑥給水原価
類似団体や全国平均を下回っているが、微増となっている。今後も漏水の早期発見により、無駄な水の削減と有収率の向上を図る。
⑧有収率
類似団体と比較して著しく低水準であるため、収益に結びついていない。主な原因は、施設の老朽化による配水管の漏水が考えられる。今後も一層の老朽管布設替及び不断の漏水調査を推進する。</t>
    <rPh sb="16" eb="21">
      <t>シセツリヨウリツ</t>
    </rPh>
    <rPh sb="22" eb="26">
      <t>ルイジダンタイ</t>
    </rPh>
    <rPh sb="27" eb="31">
      <t>ゼンコクヘイキン</t>
    </rPh>
    <rPh sb="32" eb="34">
      <t>ウワマワ</t>
    </rPh>
    <rPh sb="39" eb="41">
      <t>ケイエイ</t>
    </rPh>
    <rPh sb="64" eb="68">
      <t>リュウドウヒリツ</t>
    </rPh>
    <rPh sb="69" eb="73">
      <t>ルイジダンタイ</t>
    </rPh>
    <rPh sb="74" eb="78">
      <t>ゼンコクヘイキン</t>
    </rPh>
    <rPh sb="79" eb="81">
      <t>シタマワ</t>
    </rPh>
    <rPh sb="92" eb="93">
      <t>コ</t>
    </rPh>
    <rPh sb="98" eb="102">
      <t>タンキサイム</t>
    </rPh>
    <rPh sb="121" eb="124">
      <t>タンキテキ</t>
    </rPh>
    <rPh sb="142" eb="149">
      <t>ザンダカタイキュウスイシュウエキ</t>
    </rPh>
    <rPh sb="149" eb="151">
      <t>ヒリツ</t>
    </rPh>
    <rPh sb="157" eb="159">
      <t>ゼンコク</t>
    </rPh>
    <rPh sb="162" eb="164">
      <t>ウワマワ</t>
    </rPh>
    <rPh sb="170" eb="172">
      <t>シセツ</t>
    </rPh>
    <rPh sb="173" eb="178">
      <t>ロウキュウカタイサク</t>
    </rPh>
    <rPh sb="178" eb="179">
      <t>トウ</t>
    </rPh>
    <rPh sb="192" eb="195">
      <t>キギョウサイ</t>
    </rPh>
    <rPh sb="196" eb="198">
      <t>ハッコウ</t>
    </rPh>
    <rPh sb="211" eb="215">
      <t>キュウスイゲンカ</t>
    </rPh>
    <rPh sb="216" eb="220">
      <t>ルイジダンタイ</t>
    </rPh>
    <rPh sb="221" eb="225">
      <t>ゼンコクヘイキン</t>
    </rPh>
    <rPh sb="226" eb="228">
      <t>シタマワ</t>
    </rPh>
    <rPh sb="234" eb="236">
      <t>ビゾウ</t>
    </rPh>
    <rPh sb="243" eb="245">
      <t>コンゴ</t>
    </rPh>
    <rPh sb="246" eb="248">
      <t>ロウスイ</t>
    </rPh>
    <rPh sb="249" eb="253">
      <t>ソウキハッケン</t>
    </rPh>
    <rPh sb="272" eb="273">
      <t>ハカ</t>
    </rPh>
    <rPh sb="277" eb="280">
      <t>ユウシュウリツ</t>
    </rPh>
    <rPh sb="314" eb="315">
      <t>オモ</t>
    </rPh>
    <rPh sb="316" eb="318">
      <t>ゲンイン</t>
    </rPh>
    <rPh sb="342" eb="344">
      <t>コンゴ</t>
    </rPh>
    <rPh sb="345" eb="347">
      <t>イッソウ</t>
    </rPh>
    <rPh sb="354" eb="355">
      <t>オヨ</t>
    </rPh>
    <rPh sb="356" eb="358">
      <t>フダン</t>
    </rPh>
    <rPh sb="364" eb="366">
      <t>スイシン</t>
    </rPh>
    <phoneticPr fontId="4"/>
  </si>
  <si>
    <t>①有形固定資産減価償却率
類似団体と全国平均を下回ったものの、法定耐用年数を迎えている施設が依然として多くあるため、今後も継続して修繕や更新を推進する。
②管路経年化率
法定耐用年数40年を経過した配水管は今後も増加する見込みであることから、経営状況と事業計画を踏まえて老朽管布設替により解消を図る。
③管路更新率
類似団体と全国平均を上回っており、今後も耐震化と併せて更新率改善を図る。</t>
    <rPh sb="18" eb="20">
      <t>ゼンコク</t>
    </rPh>
    <rPh sb="38" eb="39">
      <t>ムカ</t>
    </rPh>
    <rPh sb="51" eb="52">
      <t>オオ</t>
    </rPh>
    <rPh sb="61" eb="63">
      <t>ケイゾク</t>
    </rPh>
    <rPh sb="85" eb="87">
      <t>ホウテイ</t>
    </rPh>
    <rPh sb="99" eb="101">
      <t>ハイスイ</t>
    </rPh>
    <rPh sb="135" eb="137">
      <t>ロウキュウ</t>
    </rPh>
    <rPh sb="168" eb="17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</si>
</sst>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0.74</c:v>
                </c:pt>
                <c:pt idx="1">
                  <c:v>0.93</c:v>
                </c:pt>
                <c:pt idx="2">
                  <c:v>0.67</c:v>
                </c:pt>
                <c:pt idx="3">
                  <c:v>0.69</c:v>
                </c:pt>
                <c:pt idx="4">
                  <c:v>0.96</c:v>
                </c:pt>
              </c:numCache>
            </c:numRef>
          </c:val>
          <c:extLst>
            <c:ext xmlns:c16="http://schemas.microsoft.com/office/drawing/2014/chart" uri="{C3380CC4-5D6E-409C-BE32-E72D297353CC}">
              <c16:uniqueId val="{00000000-9F73-48B5-8E77-ECEACCCEBC3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9F73-48B5-8E77-ECEACCCEBC3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73.77</c:v>
                </c:pt>
                <c:pt idx="1">
                  <c:v>74.08</c:v>
                </c:pt>
                <c:pt idx="2">
                  <c:v>76.34</c:v>
                </c:pt>
                <c:pt idx="3">
                  <c:v>80.45</c:v>
                </c:pt>
                <c:pt idx="4">
                  <c:v>79.459999999999994</c:v>
                </c:pt>
              </c:numCache>
            </c:numRef>
          </c:val>
          <c:extLst>
            <c:ext xmlns:c16="http://schemas.microsoft.com/office/drawing/2014/chart" uri="{C3380CC4-5D6E-409C-BE32-E72D297353CC}">
              <c16:uniqueId val="{00000000-0E85-4501-86D1-C63BC47F448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0E85-4501-86D1-C63BC47F448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72.37</c:v>
                </c:pt>
                <c:pt idx="1">
                  <c:v>70.45</c:v>
                </c:pt>
                <c:pt idx="2">
                  <c:v>67.63</c:v>
                </c:pt>
                <c:pt idx="3">
                  <c:v>63.72</c:v>
                </c:pt>
                <c:pt idx="4">
                  <c:v>63.6</c:v>
                </c:pt>
              </c:numCache>
            </c:numRef>
          </c:val>
          <c:extLst>
            <c:ext xmlns:c16="http://schemas.microsoft.com/office/drawing/2014/chart" uri="{C3380CC4-5D6E-409C-BE32-E72D297353CC}">
              <c16:uniqueId val="{00000000-BD42-45F5-B8E9-D4EEE7ABE8E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BD42-45F5-B8E9-D4EEE7ABE8E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119.15</c:v>
                </c:pt>
                <c:pt idx="1">
                  <c:v>119.88</c:v>
                </c:pt>
                <c:pt idx="2">
                  <c:v>123.56</c:v>
                </c:pt>
                <c:pt idx="3">
                  <c:v>119.15</c:v>
                </c:pt>
                <c:pt idx="4">
                  <c:v>118.52</c:v>
                </c:pt>
              </c:numCache>
            </c:numRef>
          </c:val>
          <c:extLst>
            <c:ext xmlns:c16="http://schemas.microsoft.com/office/drawing/2014/chart" uri="{C3380CC4-5D6E-409C-BE32-E72D297353CC}">
              <c16:uniqueId val="{00000000-1520-49DA-A559-172467101F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1520-49DA-A559-172467101F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51.06</c:v>
                </c:pt>
                <c:pt idx="1">
                  <c:v>51.49</c:v>
                </c:pt>
                <c:pt idx="2">
                  <c:v>51.16</c:v>
                </c:pt>
                <c:pt idx="3">
                  <c:v>51.33</c:v>
                </c:pt>
                <c:pt idx="4">
                  <c:v>51.29</c:v>
                </c:pt>
              </c:numCache>
            </c:numRef>
          </c:val>
          <c:extLst>
            <c:ext xmlns:c16="http://schemas.microsoft.com/office/drawing/2014/chart" uri="{C3380CC4-5D6E-409C-BE32-E72D297353CC}">
              <c16:uniqueId val="{00000000-20E8-4DA1-AE94-93C165D29ED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20E8-4DA1-AE94-93C165D29ED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14.08</c:v>
                </c:pt>
                <c:pt idx="1">
                  <c:v>15.85</c:v>
                </c:pt>
                <c:pt idx="2">
                  <c:v>15.82</c:v>
                </c:pt>
                <c:pt idx="3">
                  <c:v>59.07</c:v>
                </c:pt>
                <c:pt idx="4">
                  <c:v>58.11</c:v>
                </c:pt>
              </c:numCache>
            </c:numRef>
          </c:val>
          <c:extLst>
            <c:ext xmlns:c16="http://schemas.microsoft.com/office/drawing/2014/chart" uri="{C3380CC4-5D6E-409C-BE32-E72D297353CC}">
              <c16:uniqueId val="{00000000-3095-46EE-999B-BFED312E27C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3095-46EE-999B-BFED312E27C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8A-455A-A19D-4D867A06C6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98A-455A-A19D-4D867A06C6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903.38</c:v>
                </c:pt>
                <c:pt idx="1">
                  <c:v>965.1</c:v>
                </c:pt>
                <c:pt idx="2">
                  <c:v>905.23</c:v>
                </c:pt>
                <c:pt idx="3">
                  <c:v>770.5</c:v>
                </c:pt>
                <c:pt idx="4">
                  <c:v>753.4</c:v>
                </c:pt>
              </c:numCache>
            </c:numRef>
          </c:val>
          <c:extLst>
            <c:ext xmlns:c16="http://schemas.microsoft.com/office/drawing/2014/chart" uri="{C3380CC4-5D6E-409C-BE32-E72D297353CC}">
              <c16:uniqueId val="{00000000-0688-4BEA-BD53-B3852ED4BF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0688-4BEA-BD53-B3852ED4BF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484.45</c:v>
                </c:pt>
                <c:pt idx="1">
                  <c:v>493.95</c:v>
                </c:pt>
                <c:pt idx="2">
                  <c:v>463.95</c:v>
                </c:pt>
                <c:pt idx="3">
                  <c:v>470.81</c:v>
                </c:pt>
                <c:pt idx="4">
                  <c:v>476.3</c:v>
                </c:pt>
              </c:numCache>
            </c:numRef>
          </c:val>
          <c:extLst>
            <c:ext xmlns:c16="http://schemas.microsoft.com/office/drawing/2014/chart" uri="{C3380CC4-5D6E-409C-BE32-E72D297353CC}">
              <c16:uniqueId val="{00000000-16F6-472A-A1C0-9AF74BF048D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16F6-472A-A1C0-9AF74BF048D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118.8</c:v>
                </c:pt>
                <c:pt idx="1">
                  <c:v>120.63</c:v>
                </c:pt>
                <c:pt idx="2">
                  <c:v>124.01</c:v>
                </c:pt>
                <c:pt idx="3">
                  <c:v>119.97</c:v>
                </c:pt>
                <c:pt idx="4">
                  <c:v>118.7</c:v>
                </c:pt>
              </c:numCache>
            </c:numRef>
          </c:val>
          <c:extLst>
            <c:ext xmlns:c16="http://schemas.microsoft.com/office/drawing/2014/chart" uri="{C3380CC4-5D6E-409C-BE32-E72D297353CC}">
              <c16:uniqueId val="{00000000-80B5-4548-AFCF-3AF3B21DE4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80B5-4548-AFCF-3AF3B21DE4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142.36000000000001</c:v>
                </c:pt>
                <c:pt idx="1">
                  <c:v>140.9</c:v>
                </c:pt>
                <c:pt idx="2">
                  <c:v>148.84</c:v>
                </c:pt>
                <c:pt idx="3">
                  <c:v>154.72999999999999</c:v>
                </c:pt>
                <c:pt idx="4">
                  <c:v>157.04</c:v>
                </c:pt>
              </c:numCache>
            </c:numRef>
          </c:val>
          <c:extLst>
            <c:ext xmlns:c16="http://schemas.microsoft.com/office/drawing/2014/chart" uri="{C3380CC4-5D6E-409C-BE32-E72D297353CC}">
              <c16:uniqueId val="{00000000-A3F1-42E9-857A-7222C04977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A3F1-42E9-857A-7222C04977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七戸町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14014</v>
      </c>
      <c r="AM8" s="65"/>
      <c r="AN8" s="65"/>
      <c r="AO8" s="65"/>
      <c r="AP8" s="65"/>
      <c r="AQ8" s="65"/>
      <c r="AR8" s="65"/>
      <c r="AS8" s="65"/>
      <c r="AT8" s="36">
        <f>データ!$S$6</f>
        <v>337.23</v>
      </c>
      <c r="AU8" s="37"/>
      <c r="AV8" s="37"/>
      <c r="AW8" s="37"/>
      <c r="AX8" s="37"/>
      <c r="AY8" s="37"/>
      <c r="AZ8" s="37"/>
      <c r="BA8" s="37"/>
      <c r="BB8" s="54">
        <f>データ!$T$6</f>
        <v>41.56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69.05</v>
      </c>
      <c r="J10" s="37"/>
      <c r="K10" s="37"/>
      <c r="L10" s="37"/>
      <c r="M10" s="37"/>
      <c r="N10" s="37"/>
      <c r="O10" s="64"/>
      <c r="P10" s="54">
        <f>データ!$P$6</f>
        <v>99.03</v>
      </c>
      <c r="Q10" s="54"/>
      <c r="R10" s="54"/>
      <c r="S10" s="54"/>
      <c r="T10" s="54"/>
      <c r="U10" s="54"/>
      <c r="V10" s="54"/>
      <c r="W10" s="65">
        <f>データ!$Q$6</f>
        <v>3428</v>
      </c>
      <c r="X10" s="65"/>
      <c r="Y10" s="65"/>
      <c r="Z10" s="65"/>
      <c r="AA10" s="65"/>
      <c r="AB10" s="65"/>
      <c r="AC10" s="65"/>
      <c r="AD10" s="2"/>
      <c r="AE10" s="2"/>
      <c r="AF10" s="2"/>
      <c r="AG10" s="2"/>
      <c r="AH10" s="2"/>
      <c r="AI10" s="2"/>
      <c r="AJ10" s="2"/>
      <c r="AK10" s="2"/>
      <c r="AL10" s="65">
        <f>データ!$U$6</f>
        <v>13816</v>
      </c>
      <c r="AM10" s="65"/>
      <c r="AN10" s="65"/>
      <c r="AO10" s="65"/>
      <c r="AP10" s="65"/>
      <c r="AQ10" s="65"/>
      <c r="AR10" s="65"/>
      <c r="AS10" s="65"/>
      <c r="AT10" s="36">
        <f>データ!$V$6</f>
        <v>125.1</v>
      </c>
      <c r="AU10" s="37"/>
      <c r="AV10" s="37"/>
      <c r="AW10" s="37"/>
      <c r="AX10" s="37"/>
      <c r="AY10" s="37"/>
      <c r="AZ10" s="37"/>
      <c r="BA10" s="37"/>
      <c r="BB10" s="54">
        <f>データ!$W$6</f>
        <v>110.44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5oPkRi7PEdC3YkX5WO3eoaJoXxrtEi7d9y8rbCnjbGpxpW6zxRvfgwfOaBx0wzyps+7Ud80T8Dx1xt+CQV0Lw==" saltValue="J3Ki7l2snsNbIE73Jo6i4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24023</v>
      </c>
      <c r="D6" s="20">
        <f t="shared" si="3"/>
        <v>46</v>
      </c>
      <c r="E6" s="20">
        <f t="shared" si="3"/>
        <v>1</v>
      </c>
      <c r="F6" s="20">
        <f t="shared" si="3"/>
        <v>0</v>
      </c>
      <c r="G6" s="20">
        <f t="shared" si="3"/>
        <v>1</v>
      </c>
      <c r="H6" s="20" t="str">
        <f t="shared" si="3"/>
        <v>青森県　七戸町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69.05</v>
      </c>
      <c r="P6" s="21">
        <f t="shared" si="3"/>
        <v>99.03</v>
      </c>
      <c r="Q6" s="21">
        <f t="shared" si="3"/>
        <v>3428</v>
      </c>
      <c r="R6" s="21">
        <f t="shared" si="3"/>
        <v>14014</v>
      </c>
      <c r="S6" s="21">
        <f t="shared" si="3"/>
        <v>337.23</v>
      </c>
      <c r="T6" s="21">
        <f t="shared" si="3"/>
        <v>41.56</v>
      </c>
      <c r="U6" s="21">
        <f t="shared" si="3"/>
        <v>13816</v>
      </c>
      <c r="V6" s="21">
        <f t="shared" si="3"/>
        <v>125.1</v>
      </c>
      <c r="W6" s="21">
        <f t="shared" si="3"/>
        <v>110.44</v>
      </c>
      <c r="X6" s="22">
        <f>IF(X7="",NA(),X7)</f>
        <v>119.15</v>
      </c>
      <c r="Y6" s="22">
        <f t="shared" ref="Y6:AG6" si="4">IF(Y7="",NA(),Y7)</f>
        <v>119.88</v>
      </c>
      <c r="Z6" s="22">
        <f t="shared" si="4"/>
        <v>123.56</v>
      </c>
      <c r="AA6" s="22">
        <f t="shared" si="4"/>
        <v>119.15</v>
      </c>
      <c r="AB6" s="22">
        <f t="shared" si="4"/>
        <v>118.52</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903.38</v>
      </c>
      <c r="AU6" s="22">
        <f t="shared" ref="AU6:BC6" si="6">IF(AU7="",NA(),AU7)</f>
        <v>965.1</v>
      </c>
      <c r="AV6" s="22">
        <f t="shared" si="6"/>
        <v>905.23</v>
      </c>
      <c r="AW6" s="22">
        <f t="shared" si="6"/>
        <v>770.5</v>
      </c>
      <c r="AX6" s="22">
        <f t="shared" si="6"/>
        <v>753.4</v>
      </c>
      <c r="AY6" s="22">
        <f t="shared" si="6"/>
        <v>371.81</v>
      </c>
      <c r="AZ6" s="22">
        <f t="shared" si="6"/>
        <v>384.23</v>
      </c>
      <c r="BA6" s="22">
        <f t="shared" si="6"/>
        <v>364.3</v>
      </c>
      <c r="BB6" s="22">
        <f t="shared" si="6"/>
        <v>378.87</v>
      </c>
      <c r="BC6" s="22">
        <f t="shared" si="6"/>
        <v>362.35</v>
      </c>
      <c r="BD6" s="21" t="str">
        <f>IF(BD7="","",IF(BD7="-","【-】","【"&amp;SUBSTITUTE(TEXT(BD7,"#,##0.00"),"-","△")&amp;"】"))</f>
        <v>【239.69】</v>
      </c>
      <c r="BE6" s="22">
        <f>IF(BE7="",NA(),BE7)</f>
        <v>484.45</v>
      </c>
      <c r="BF6" s="22">
        <f t="shared" ref="BF6:BN6" si="7">IF(BF7="",NA(),BF7)</f>
        <v>493.95</v>
      </c>
      <c r="BG6" s="22">
        <f t="shared" si="7"/>
        <v>463.95</v>
      </c>
      <c r="BH6" s="22">
        <f t="shared" si="7"/>
        <v>470.81</v>
      </c>
      <c r="BI6" s="22">
        <f t="shared" si="7"/>
        <v>476.3</v>
      </c>
      <c r="BJ6" s="22">
        <f t="shared" si="7"/>
        <v>465.85</v>
      </c>
      <c r="BK6" s="22">
        <f t="shared" si="7"/>
        <v>439.43</v>
      </c>
      <c r="BL6" s="22">
        <f t="shared" si="7"/>
        <v>438.41</v>
      </c>
      <c r="BM6" s="22">
        <f t="shared" si="7"/>
        <v>430.23</v>
      </c>
      <c r="BN6" s="22">
        <f t="shared" si="7"/>
        <v>429.24</v>
      </c>
      <c r="BO6" s="21" t="str">
        <f>IF(BO7="","",IF(BO7="-","【-】","【"&amp;SUBSTITUTE(TEXT(BO7,"#,##0.00"),"-","△")&amp;"】"))</f>
        <v>【264.86】</v>
      </c>
      <c r="BP6" s="22">
        <f>IF(BP7="",NA(),BP7)</f>
        <v>118.8</v>
      </c>
      <c r="BQ6" s="22">
        <f t="shared" ref="BQ6:BY6" si="8">IF(BQ7="",NA(),BQ7)</f>
        <v>120.63</v>
      </c>
      <c r="BR6" s="22">
        <f t="shared" si="8"/>
        <v>124.01</v>
      </c>
      <c r="BS6" s="22">
        <f t="shared" si="8"/>
        <v>119.97</v>
      </c>
      <c r="BT6" s="22">
        <f t="shared" si="8"/>
        <v>118.7</v>
      </c>
      <c r="BU6" s="22">
        <f t="shared" si="8"/>
        <v>92.39</v>
      </c>
      <c r="BV6" s="22">
        <f t="shared" si="8"/>
        <v>94.41</v>
      </c>
      <c r="BW6" s="22">
        <f t="shared" si="8"/>
        <v>90.96</v>
      </c>
      <c r="BX6" s="22">
        <f t="shared" si="8"/>
        <v>90.66</v>
      </c>
      <c r="BY6" s="22">
        <f t="shared" si="8"/>
        <v>90.78</v>
      </c>
      <c r="BZ6" s="21" t="str">
        <f>IF(BZ7="","",IF(BZ7="-","【-】","【"&amp;SUBSTITUTE(TEXT(BZ7,"#,##0.00"),"-","△")&amp;"】"))</f>
        <v>【97.59】</v>
      </c>
      <c r="CA6" s="22">
        <f>IF(CA7="",NA(),CA7)</f>
        <v>142.36000000000001</v>
      </c>
      <c r="CB6" s="22">
        <f t="shared" ref="CB6:CJ6" si="9">IF(CB7="",NA(),CB7)</f>
        <v>140.9</v>
      </c>
      <c r="CC6" s="22">
        <f t="shared" si="9"/>
        <v>148.84</v>
      </c>
      <c r="CD6" s="22">
        <f t="shared" si="9"/>
        <v>154.72999999999999</v>
      </c>
      <c r="CE6" s="22">
        <f t="shared" si="9"/>
        <v>157.04</v>
      </c>
      <c r="CF6" s="22">
        <f t="shared" si="9"/>
        <v>192.98</v>
      </c>
      <c r="CG6" s="22">
        <f t="shared" si="9"/>
        <v>192.13</v>
      </c>
      <c r="CH6" s="22">
        <f t="shared" si="9"/>
        <v>197.04</v>
      </c>
      <c r="CI6" s="22">
        <f t="shared" si="9"/>
        <v>199.33</v>
      </c>
      <c r="CJ6" s="22">
        <f t="shared" si="9"/>
        <v>202.75</v>
      </c>
      <c r="CK6" s="21" t="str">
        <f>IF(CK7="","",IF(CK7="-","【-】","【"&amp;SUBSTITUTE(TEXT(CK7,"#,##0.00"),"-","△")&amp;"】"))</f>
        <v>【181.66】</v>
      </c>
      <c r="CL6" s="22">
        <f>IF(CL7="",NA(),CL7)</f>
        <v>73.77</v>
      </c>
      <c r="CM6" s="22">
        <f t="shared" ref="CM6:CU6" si="10">IF(CM7="",NA(),CM7)</f>
        <v>74.08</v>
      </c>
      <c r="CN6" s="22">
        <f t="shared" si="10"/>
        <v>76.34</v>
      </c>
      <c r="CO6" s="22">
        <f t="shared" si="10"/>
        <v>80.45</v>
      </c>
      <c r="CP6" s="22">
        <f t="shared" si="10"/>
        <v>79.459999999999994</v>
      </c>
      <c r="CQ6" s="22">
        <f t="shared" si="10"/>
        <v>54.43</v>
      </c>
      <c r="CR6" s="22">
        <f t="shared" si="10"/>
        <v>53.87</v>
      </c>
      <c r="CS6" s="22">
        <f t="shared" si="10"/>
        <v>54.49</v>
      </c>
      <c r="CT6" s="22">
        <f t="shared" si="10"/>
        <v>54.8</v>
      </c>
      <c r="CU6" s="22">
        <f t="shared" si="10"/>
        <v>55.47</v>
      </c>
      <c r="CV6" s="21" t="str">
        <f>IF(CV7="","",IF(CV7="-","【-】","【"&amp;SUBSTITUTE(TEXT(CV7,"#,##0.00"),"-","△")&amp;"】"))</f>
        <v>【60.21】</v>
      </c>
      <c r="CW6" s="22">
        <f>IF(CW7="",NA(),CW7)</f>
        <v>72.37</v>
      </c>
      <c r="CX6" s="22">
        <f t="shared" ref="CX6:DF6" si="11">IF(CX7="",NA(),CX7)</f>
        <v>70.45</v>
      </c>
      <c r="CY6" s="22">
        <f t="shared" si="11"/>
        <v>67.63</v>
      </c>
      <c r="CZ6" s="22">
        <f t="shared" si="11"/>
        <v>63.72</v>
      </c>
      <c r="DA6" s="22">
        <f t="shared" si="11"/>
        <v>63.6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51.06</v>
      </c>
      <c r="DI6" s="22">
        <f t="shared" ref="DI6:DQ6" si="12">IF(DI7="",NA(),DI7)</f>
        <v>51.49</v>
      </c>
      <c r="DJ6" s="22">
        <f t="shared" si="12"/>
        <v>51.16</v>
      </c>
      <c r="DK6" s="22">
        <f t="shared" si="12"/>
        <v>51.33</v>
      </c>
      <c r="DL6" s="22">
        <f t="shared" si="12"/>
        <v>51.29</v>
      </c>
      <c r="DM6" s="22">
        <f t="shared" si="12"/>
        <v>49.39</v>
      </c>
      <c r="DN6" s="22">
        <f t="shared" si="12"/>
        <v>50.75</v>
      </c>
      <c r="DO6" s="22">
        <f t="shared" si="12"/>
        <v>51.72</v>
      </c>
      <c r="DP6" s="22">
        <f t="shared" si="12"/>
        <v>52.27</v>
      </c>
      <c r="DQ6" s="22">
        <f t="shared" si="12"/>
        <v>52.87</v>
      </c>
      <c r="DR6" s="21" t="str">
        <f>IF(DR7="","",IF(DR7="-","【-】","【"&amp;SUBSTITUTE(TEXT(DR7,"#,##0.00"),"-","△")&amp;"】"))</f>
        <v>【52.41】</v>
      </c>
      <c r="DS6" s="22">
        <f>IF(DS7="",NA(),DS7)</f>
        <v>14.08</v>
      </c>
      <c r="DT6" s="22">
        <f t="shared" ref="DT6:EB6" si="13">IF(DT7="",NA(),DT7)</f>
        <v>15.85</v>
      </c>
      <c r="DU6" s="22">
        <f t="shared" si="13"/>
        <v>15.82</v>
      </c>
      <c r="DV6" s="22">
        <f t="shared" si="13"/>
        <v>59.07</v>
      </c>
      <c r="DW6" s="22">
        <f t="shared" si="13"/>
        <v>58.11</v>
      </c>
      <c r="DX6" s="22">
        <f t="shared" si="13"/>
        <v>18.57</v>
      </c>
      <c r="DY6" s="22">
        <f t="shared" si="13"/>
        <v>21.14</v>
      </c>
      <c r="DZ6" s="22">
        <f t="shared" si="13"/>
        <v>22.12</v>
      </c>
      <c r="EA6" s="22">
        <f t="shared" si="13"/>
        <v>25.67</v>
      </c>
      <c r="EB6" s="22">
        <f t="shared" si="13"/>
        <v>26.86</v>
      </c>
      <c r="EC6" s="21" t="str">
        <f>IF(EC7="","",IF(EC7="-","【-】","【"&amp;SUBSTITUTE(TEXT(EC7,"#,##0.00"),"-","△")&amp;"】"))</f>
        <v>【26.78】</v>
      </c>
      <c r="ED6" s="22">
        <f>IF(ED7="",NA(),ED7)</f>
        <v>0.74</v>
      </c>
      <c r="EE6" s="22">
        <f t="shared" ref="EE6:EM6" si="14">IF(EE7="",NA(),EE7)</f>
        <v>0.93</v>
      </c>
      <c r="EF6" s="22">
        <f t="shared" si="14"/>
        <v>0.67</v>
      </c>
      <c r="EG6" s="22">
        <f t="shared" si="14"/>
        <v>0.69</v>
      </c>
      <c r="EH6" s="22">
        <f t="shared" si="14"/>
        <v>0.96</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24023</v>
      </c>
      <c r="D7" s="24">
        <v>46</v>
      </c>
      <c r="E7" s="24">
        <v>1</v>
      </c>
      <c r="F7" s="24">
        <v>0</v>
      </c>
      <c r="G7" s="24">
        <v>1</v>
      </c>
      <c r="H7" s="24" t="s">
        <v>93</v>
      </c>
      <c r="I7" s="24" t="s">
        <v>94</v>
      </c>
      <c r="J7" s="24" t="s">
        <v>95</v>
      </c>
      <c r="K7" s="24" t="s">
        <v>96</v>
      </c>
      <c r="L7" s="24" t="s">
        <v>97</v>
      </c>
      <c r="M7" s="24" t="s">
        <v>98</v>
      </c>
      <c r="N7" s="25" t="s">
        <v>99</v>
      </c>
      <c r="O7" s="25">
        <v>69.05</v>
      </c>
      <c r="P7" s="25">
        <v>99.03</v>
      </c>
      <c r="Q7" s="25">
        <v>3428</v>
      </c>
      <c r="R7" s="25">
        <v>14014</v>
      </c>
      <c r="S7" s="25">
        <v>337.23</v>
      </c>
      <c r="T7" s="25">
        <v>41.56</v>
      </c>
      <c r="U7" s="25">
        <v>13816</v>
      </c>
      <c r="V7" s="25">
        <v>125.1</v>
      </c>
      <c r="W7" s="25">
        <v>110.44</v>
      </c>
      <c r="X7" s="25">
        <v>119.15</v>
      </c>
      <c r="Y7" s="25">
        <v>119.88</v>
      </c>
      <c r="Z7" s="25">
        <v>123.56</v>
      </c>
      <c r="AA7" s="25">
        <v>119.15</v>
      </c>
      <c r="AB7" s="25">
        <v>118.52</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903.38</v>
      </c>
      <c r="AU7" s="25">
        <v>965.1</v>
      </c>
      <c r="AV7" s="25">
        <v>905.23</v>
      </c>
      <c r="AW7" s="25">
        <v>770.5</v>
      </c>
      <c r="AX7" s="25">
        <v>753.4</v>
      </c>
      <c r="AY7" s="25">
        <v>371.81</v>
      </c>
      <c r="AZ7" s="25">
        <v>384.23</v>
      </c>
      <c r="BA7" s="25">
        <v>364.3</v>
      </c>
      <c r="BB7" s="25">
        <v>378.87</v>
      </c>
      <c r="BC7" s="25">
        <v>362.35</v>
      </c>
      <c r="BD7" s="25">
        <v>239.69</v>
      </c>
      <c r="BE7" s="25">
        <v>484.45</v>
      </c>
      <c r="BF7" s="25">
        <v>493.95</v>
      </c>
      <c r="BG7" s="25">
        <v>463.95</v>
      </c>
      <c r="BH7" s="25">
        <v>470.81</v>
      </c>
      <c r="BI7" s="25">
        <v>476.3</v>
      </c>
      <c r="BJ7" s="25">
        <v>465.85</v>
      </c>
      <c r="BK7" s="25">
        <v>439.43</v>
      </c>
      <c r="BL7" s="25">
        <v>438.41</v>
      </c>
      <c r="BM7" s="25">
        <v>430.23</v>
      </c>
      <c r="BN7" s="25">
        <v>429.24</v>
      </c>
      <c r="BO7" s="25">
        <v>264.86</v>
      </c>
      <c r="BP7" s="25">
        <v>118.8</v>
      </c>
      <c r="BQ7" s="25">
        <v>120.63</v>
      </c>
      <c r="BR7" s="25">
        <v>124.01</v>
      </c>
      <c r="BS7" s="25">
        <v>119.97</v>
      </c>
      <c r="BT7" s="25">
        <v>118.7</v>
      </c>
      <c r="BU7" s="25">
        <v>92.39</v>
      </c>
      <c r="BV7" s="25">
        <v>94.41</v>
      </c>
      <c r="BW7" s="25">
        <v>90.96</v>
      </c>
      <c r="BX7" s="25">
        <v>90.66</v>
      </c>
      <c r="BY7" s="25">
        <v>90.78</v>
      </c>
      <c r="BZ7" s="25">
        <v>97.59</v>
      </c>
      <c r="CA7" s="25">
        <v>142.36000000000001</v>
      </c>
      <c r="CB7" s="25">
        <v>140.9</v>
      </c>
      <c r="CC7" s="25">
        <v>148.84</v>
      </c>
      <c r="CD7" s="25">
        <v>154.72999999999999</v>
      </c>
      <c r="CE7" s="25">
        <v>157.04</v>
      </c>
      <c r="CF7" s="25">
        <v>192.98</v>
      </c>
      <c r="CG7" s="25">
        <v>192.13</v>
      </c>
      <c r="CH7" s="25">
        <v>197.04</v>
      </c>
      <c r="CI7" s="25">
        <v>199.33</v>
      </c>
      <c r="CJ7" s="25">
        <v>202.75</v>
      </c>
      <c r="CK7" s="25">
        <v>181.66</v>
      </c>
      <c r="CL7" s="25">
        <v>73.77</v>
      </c>
      <c r="CM7" s="25">
        <v>74.08</v>
      </c>
      <c r="CN7" s="25">
        <v>76.34</v>
      </c>
      <c r="CO7" s="25">
        <v>80.45</v>
      </c>
      <c r="CP7" s="25">
        <v>79.459999999999994</v>
      </c>
      <c r="CQ7" s="25">
        <v>54.43</v>
      </c>
      <c r="CR7" s="25">
        <v>53.87</v>
      </c>
      <c r="CS7" s="25">
        <v>54.49</v>
      </c>
      <c r="CT7" s="25">
        <v>54.8</v>
      </c>
      <c r="CU7" s="25">
        <v>55.47</v>
      </c>
      <c r="CV7" s="25">
        <v>60.21</v>
      </c>
      <c r="CW7" s="25">
        <v>72.37</v>
      </c>
      <c r="CX7" s="25">
        <v>70.45</v>
      </c>
      <c r="CY7" s="25">
        <v>67.63</v>
      </c>
      <c r="CZ7" s="25">
        <v>63.72</v>
      </c>
      <c r="DA7" s="25">
        <v>63.6</v>
      </c>
      <c r="DB7" s="25">
        <v>79.44</v>
      </c>
      <c r="DC7" s="25">
        <v>79.489999999999995</v>
      </c>
      <c r="DD7" s="25">
        <v>78.8</v>
      </c>
      <c r="DE7" s="25">
        <v>77.98</v>
      </c>
      <c r="DF7" s="25">
        <v>76.97</v>
      </c>
      <c r="DG7" s="25">
        <v>89.21</v>
      </c>
      <c r="DH7" s="25">
        <v>51.06</v>
      </c>
      <c r="DI7" s="25">
        <v>51.49</v>
      </c>
      <c r="DJ7" s="25">
        <v>51.16</v>
      </c>
      <c r="DK7" s="25">
        <v>51.33</v>
      </c>
      <c r="DL7" s="25">
        <v>51.29</v>
      </c>
      <c r="DM7" s="25">
        <v>49.39</v>
      </c>
      <c r="DN7" s="25">
        <v>50.75</v>
      </c>
      <c r="DO7" s="25">
        <v>51.72</v>
      </c>
      <c r="DP7" s="25">
        <v>52.27</v>
      </c>
      <c r="DQ7" s="25">
        <v>52.87</v>
      </c>
      <c r="DR7" s="25">
        <v>52.41</v>
      </c>
      <c r="DS7" s="25">
        <v>14.08</v>
      </c>
      <c r="DT7" s="25">
        <v>15.85</v>
      </c>
      <c r="DU7" s="25">
        <v>15.82</v>
      </c>
      <c r="DV7" s="25">
        <v>59.07</v>
      </c>
      <c r="DW7" s="25">
        <v>58.11</v>
      </c>
      <c r="DX7" s="25">
        <v>18.57</v>
      </c>
      <c r="DY7" s="25">
        <v>21.14</v>
      </c>
      <c r="DZ7" s="25">
        <v>22.12</v>
      </c>
      <c r="EA7" s="25">
        <v>25.67</v>
      </c>
      <c r="EB7" s="25">
        <v>26.86</v>
      </c>
      <c r="EC7" s="25">
        <v>26.78</v>
      </c>
      <c r="ED7" s="25">
        <v>0.74</v>
      </c>
      <c r="EE7" s="25">
        <v>0.93</v>
      </c>
      <c r="EF7" s="25">
        <v>0.67</v>
      </c>
      <c r="EG7" s="25">
        <v>0.69</v>
      </c>
      <c r="EH7" s="25">
        <v>0.96</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原子　慎也</cp:lastModifiedBy>
  <cp:lastPrinted>2026-01-25T23:00:43Z</cp:lastPrinted>
  <dcterms:created xsi:type="dcterms:W3CDTF">2025-12-12T09:10:46Z</dcterms:created>
  <dcterms:modified xsi:type="dcterms:W3CDTF">2026-01-25T23:05:22Z</dcterms:modified>
  <cp:category/>
</cp:coreProperties>
</file>