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nasl\NAS\7000上下水道課\@@2庶務１(荒関)\水道課\【国・県等機関】照会・会議・調査関係\２【県市町村課】\【分析・公表】経営比較分析表等\R7\【県市町村課_R8.1.29（木）17時〆】公営企業い係る経営比較分析表（令和6年度決算）の分析等について（依頼）\"/>
    </mc:Choice>
  </mc:AlternateContent>
  <xr:revisionPtr revIDLastSave="0" documentId="14_{5DE2B6D3-D491-4453-AECC-D44D81EEFA1B}" xr6:coauthVersionLast="47" xr6:coauthVersionMax="47" xr10:uidLastSave="{00000000-0000-0000-0000-000000000000}"/>
  <workbookProtection workbookAlgorithmName="SHA-512" workbookHashValue="RBTJ0MxFiILEirp/NMKaYdyKxvXYLd26dV5XdmmuO4FFhuOhST4F9/3QP1Z0lqpw5B8hie4TsaoOvXYN2L+W2g==" workbookSaltValue="523Gqbh3xQ+aUQLkXMeoU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H85" i="4"/>
  <c r="F85" i="4"/>
  <c r="BB10" i="4"/>
  <c r="AT10" i="4"/>
  <c r="AL10" i="4"/>
  <c r="P10" i="4"/>
  <c r="I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<sst xmlns="http://schemas.openxmlformats.org/spreadsheetml/2006/main" count="228" uniqueCount="113">
  <si>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</si>
  <si>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</si>
  <si>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</si>
  <si>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</si>
  <si>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</si>
  <si>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</si>
  <si>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</si>
  <si>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</si>
  <si>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</si>
  <si>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</si>
  <si>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</si>
  <si>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</si>
  <si>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</si>
  <si>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</si>
  <si>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</si>
  <si>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</si>
  <si>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</si>
  <si>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</si>
  <si>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</si>
  <si>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</si>
  <si>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</si>
  <si>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</si>
  <si>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</si>
  <si>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</si>
  <si>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</si>
  <si>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</si>
  <si>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</si>
  <si>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</si>
  <si>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</si>
  <si>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</si>
  <si>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</si>
  <si>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</si>
  <si>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</si>
  <si>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</si>
  <si>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</si>
  <si>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</si>
  <si>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</si>
  <si>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</si>
  <si>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</si>
  <si>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</si>
  <si>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</si>
  <si>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</si>
  <si>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</si>
  <si>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</si>
  <si>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</si>
  <si>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</si>
  <si>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</si>
  <si>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</si>
  <si>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</si>
  <si>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</si>
  <si>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</si>
  <si>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</si>
  <si>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</si>
  <si>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</si>
  <si>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</si>
  <si>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</si>
  <si>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</si>
  <si>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</si>
  <si>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</si>
  <si>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</si>
  <si>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</si>
  <si>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</si>
  <si>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</si>
  <si>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</si>
  <si>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</si>
  <si>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</si>
  <si>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</si>
  <si>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</si>
  <si>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</si>
  <si>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</si>
  <si>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</si>
  <si>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</si>
  <si>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</si>
  <si>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</si>
  <si>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</si>
  <si>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</si>
  <si>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</si>
  <si>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</si>
  <si>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</si>
  <si>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</si>
  <si>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</si>
  <si>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</si>
  <si>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</si>
  <si>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</si>
  <si>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</si>
  <si>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</si>
  <si>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</si>
  <si>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</si>
  <si>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</si>
  <si>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</si>
  <si>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</si>
  <si>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</si>
  <si>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</si>
  <si>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中泊町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</si>
  <si>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</si>
  <si>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</si>
  <si>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</si>
  <si>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</si>
  <si>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</si>
  <si>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</si>
  <si>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</si>
  <si>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</si>
  <si>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</si>
  <si>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</si>
  <si>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</si>
  <si>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</si>
  <si>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</si>
  <si>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</si>
  <si>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</si>
  <si>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</si>
  <si>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健全性については、経常収支比率の安定により、長年抱えていた累積欠損金を平成27年度で解消することが出来た。流動比率は81.42％と100％を下回り不安定な経営状況に変わりはない。
　給水原価については、類似団体と比較して高い水準にあり、施設の維持更新工事等を中長期的な計画をもとに実施し、給水原価上昇を抑制した経営に努めなければならない。
　施設の効率性に関しては、給水人口減少にともない施設利用率が毎年微減しており、将来的には施設利用の規模縮小等を検討し、管理運営等の見直しを図る必要がある。
　有収率に関しては類似団体平均値(75.37％)及び全国平均(89.21％)を上回ってはいるが、これまで以上に関係施設等の管理に注視し、現状を維持できるよう努める。</t>
    <rPh sb="23" eb="24">
      <t>ナガ</t>
    </rPh>
    <rPh sb="71" eb="73">
      <t>シタマワ</t>
    </rPh>
    <rPh sb="102" eb="104">
      <t>ルイジ</t>
    </rPh>
    <rPh sb="104" eb="106">
      <t>ダンタイ</t>
    </rPh>
    <rPh sb="107" eb="109">
      <t>ヒカク</t>
    </rPh>
    <rPh sb="119" eb="121">
      <t>シセツ</t>
    </rPh>
    <rPh sb="122" eb="124">
      <t>イジ</t>
    </rPh>
    <rPh sb="128" eb="129">
      <t>トウ</t>
    </rPh>
    <rPh sb="130" eb="134">
      <t>チュウチョウキテキ</t>
    </rPh>
    <rPh sb="141" eb="143">
      <t>ジッシ</t>
    </rPh>
    <rPh sb="145" eb="149">
      <t>キュウスイゲンカ</t>
    </rPh>
    <rPh sb="149" eb="151">
      <t>ジョウショウ</t>
    </rPh>
    <phoneticPr fontId="4"/>
  </si>
  <si>
    <t>　有形固定資産減価償却率は、過去から類似団体及び全国平均とほぼ同じ水準となっているが、今後は施設の老朽化に伴い微増となっていくと思われる。
　管路経年化率に関しては、令和6年度以前は1％以下であったが2.52％と増加しているが、類似団体(23.36％)や全国平均(26.78％)と比べかなり低い状況である。今後老朽化する施設・管路は計画的に更新を行っていくが、今現在急務な状況ではない。
　財政状況も踏まえた健全経営維持の為にも単年度に負担が集中しないよう計画的に施設等の延命化を図る必要がある。</t>
    <rPh sb="83" eb="85">
      <t>レイワ</t>
    </rPh>
    <rPh sb="86" eb="88">
      <t>ネンド</t>
    </rPh>
    <rPh sb="88" eb="90">
      <t>イゼン</t>
    </rPh>
    <rPh sb="93" eb="95">
      <t>イカ</t>
    </rPh>
    <rPh sb="106" eb="108">
      <t>ゾウカ</t>
    </rPh>
    <phoneticPr fontId="4"/>
  </si>
  <si>
    <t>　今後の人口減少にともなう給水収益の減少は深刻な問題と予測され、更なる経費削減に取り組み水道事業運営をする必要がある。また、当町は水道料金が全国でも高額な団体であり、これ以上の水道料金の値上げは避けたいと考えている。
　今後も経常収支比率を安定させ、再び累積欠損金を抱えないよう、管理業務全般にわたり見直しを検討するなど更なる経費の削減に努める必要がある。
　また、長期的な基本計画である経営戦略の改定を実施し、経営の健全化を図るための取組を進めていく。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</si>
</sst>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4D-4989-A1A7-0F31B86F34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0.56999999999999995</c:v>
                </c:pt>
                <c:pt idx="3">
                  <c:v>0.56000000000000005</c:v>
                </c:pt>
                <c:pt idx="4">
                  <c:v>0.54</c:v>
                </c:pt>
              </c:numCache>
            </c:numRef>
          </c:val>
          <c:smooth val="0"/>
          <c:extLst>
            <c:ext xmlns:c16="http://schemas.microsoft.com/office/drawing/2014/chart" uri="{C3380CC4-5D6E-409C-BE32-E72D297353CC}">
              <c16:uniqueId val="{00000001-CE4D-4989-A1A7-0F31B86F34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30.44</c:v>
                </c:pt>
                <c:pt idx="1">
                  <c:v>29.28</c:v>
                </c:pt>
                <c:pt idx="2">
                  <c:v>28.79</c:v>
                </c:pt>
                <c:pt idx="3">
                  <c:v>27.17</c:v>
                </c:pt>
                <c:pt idx="4">
                  <c:v>28.61</c:v>
                </c:pt>
              </c:numCache>
            </c:numRef>
          </c:val>
          <c:extLst>
            <c:ext xmlns:c16="http://schemas.microsoft.com/office/drawing/2014/chart" uri="{C3380CC4-5D6E-409C-BE32-E72D297353CC}">
              <c16:uniqueId val="{00000000-02CB-4578-B2B1-E6FC1E1BA4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50.1</c:v>
                </c:pt>
                <c:pt idx="3">
                  <c:v>49.76</c:v>
                </c:pt>
                <c:pt idx="4">
                  <c:v>49.74</c:v>
                </c:pt>
              </c:numCache>
            </c:numRef>
          </c:val>
          <c:smooth val="0"/>
          <c:extLst>
            <c:ext xmlns:c16="http://schemas.microsoft.com/office/drawing/2014/chart" uri="{C3380CC4-5D6E-409C-BE32-E72D297353CC}">
              <c16:uniqueId val="{00000001-02CB-4578-B2B1-E6FC1E1BA4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93.11</c:v>
                </c:pt>
                <c:pt idx="1">
                  <c:v>98.75</c:v>
                </c:pt>
                <c:pt idx="2">
                  <c:v>97.16</c:v>
                </c:pt>
                <c:pt idx="3">
                  <c:v>96.79</c:v>
                </c:pt>
                <c:pt idx="4">
                  <c:v>93.34</c:v>
                </c:pt>
              </c:numCache>
            </c:numRef>
          </c:val>
          <c:extLst>
            <c:ext xmlns:c16="http://schemas.microsoft.com/office/drawing/2014/chart" uri="{C3380CC4-5D6E-409C-BE32-E72D297353CC}">
              <c16:uniqueId val="{00000000-6256-4A9C-92FE-A3461CACAB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77.3</c:v>
                </c:pt>
                <c:pt idx="3">
                  <c:v>76.64</c:v>
                </c:pt>
                <c:pt idx="4">
                  <c:v>75.37</c:v>
                </c:pt>
              </c:numCache>
            </c:numRef>
          </c:val>
          <c:smooth val="0"/>
          <c:extLst>
            <c:ext xmlns:c16="http://schemas.microsoft.com/office/drawing/2014/chart" uri="{C3380CC4-5D6E-409C-BE32-E72D297353CC}">
              <c16:uniqueId val="{00000001-6256-4A9C-92FE-A3461CACAB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123.77</c:v>
                </c:pt>
                <c:pt idx="1">
                  <c:v>123.56</c:v>
                </c:pt>
                <c:pt idx="2">
                  <c:v>124.17</c:v>
                </c:pt>
                <c:pt idx="3">
                  <c:v>116.57</c:v>
                </c:pt>
                <c:pt idx="4">
                  <c:v>116.74</c:v>
                </c:pt>
              </c:numCache>
            </c:numRef>
          </c:val>
          <c:extLst>
            <c:ext xmlns:c16="http://schemas.microsoft.com/office/drawing/2014/chart" uri="{C3380CC4-5D6E-409C-BE32-E72D297353CC}">
              <c16:uniqueId val="{00000000-4DE1-455A-9339-50A7AE8231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104.82</c:v>
                </c:pt>
                <c:pt idx="3">
                  <c:v>106.46</c:v>
                </c:pt>
                <c:pt idx="4">
                  <c:v>103.41</c:v>
                </c:pt>
              </c:numCache>
            </c:numRef>
          </c:val>
          <c:smooth val="0"/>
          <c:extLst>
            <c:ext xmlns:c16="http://schemas.microsoft.com/office/drawing/2014/chart" uri="{C3380CC4-5D6E-409C-BE32-E72D297353CC}">
              <c16:uniqueId val="{00000001-4DE1-455A-9339-50A7AE8231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55.67</c:v>
                </c:pt>
                <c:pt idx="1">
                  <c:v>57.39</c:v>
                </c:pt>
                <c:pt idx="2">
                  <c:v>59.08</c:v>
                </c:pt>
                <c:pt idx="3">
                  <c:v>60.98</c:v>
                </c:pt>
                <c:pt idx="4">
                  <c:v>62.96</c:v>
                </c:pt>
              </c:numCache>
            </c:numRef>
          </c:val>
          <c:extLst>
            <c:ext xmlns:c16="http://schemas.microsoft.com/office/drawing/2014/chart" uri="{C3380CC4-5D6E-409C-BE32-E72D297353CC}">
              <c16:uniqueId val="{00000000-3825-4A16-B209-873EA4BCFC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50.02</c:v>
                </c:pt>
                <c:pt idx="3">
                  <c:v>51.38</c:v>
                </c:pt>
                <c:pt idx="4">
                  <c:v>52.3</c:v>
                </c:pt>
              </c:numCache>
            </c:numRef>
          </c:val>
          <c:smooth val="0"/>
          <c:extLst>
            <c:ext xmlns:c16="http://schemas.microsoft.com/office/drawing/2014/chart" uri="{C3380CC4-5D6E-409C-BE32-E72D297353CC}">
              <c16:uniqueId val="{00000001-3825-4A16-B209-873EA4BCFC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0.9</c:v>
                </c:pt>
                <c:pt idx="1">
                  <c:v>0.9</c:v>
                </c:pt>
                <c:pt idx="2">
                  <c:v>0.9</c:v>
                </c:pt>
                <c:pt idx="3">
                  <c:v>0.9</c:v>
                </c:pt>
                <c:pt idx="4">
                  <c:v>2.52</c:v>
                </c:pt>
              </c:numCache>
            </c:numRef>
          </c:val>
          <c:extLst>
            <c:ext xmlns:c16="http://schemas.microsoft.com/office/drawing/2014/chart" uri="{C3380CC4-5D6E-409C-BE32-E72D297353CC}">
              <c16:uniqueId val="{00000000-B2F1-443B-BDF5-5666E577EC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19.510000000000002</c:v>
                </c:pt>
                <c:pt idx="3">
                  <c:v>21.6</c:v>
                </c:pt>
                <c:pt idx="4">
                  <c:v>23.36</c:v>
                </c:pt>
              </c:numCache>
            </c:numRef>
          </c:val>
          <c:smooth val="0"/>
          <c:extLst>
            <c:ext xmlns:c16="http://schemas.microsoft.com/office/drawing/2014/chart" uri="{C3380CC4-5D6E-409C-BE32-E72D297353CC}">
              <c16:uniqueId val="{00000001-B2F1-443B-BDF5-5666E577EC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7-47E4-AB61-029809E1F3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26.73</c:v>
                </c:pt>
                <c:pt idx="3">
                  <c:v>27.85</c:v>
                </c:pt>
                <c:pt idx="4">
                  <c:v>28</c:v>
                </c:pt>
              </c:numCache>
            </c:numRef>
          </c:val>
          <c:smooth val="0"/>
          <c:extLst>
            <c:ext xmlns:c16="http://schemas.microsoft.com/office/drawing/2014/chart" uri="{C3380CC4-5D6E-409C-BE32-E72D297353CC}">
              <c16:uniqueId val="{00000001-D7D7-47E4-AB61-029809E1F3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134.69999999999999</c:v>
                </c:pt>
                <c:pt idx="1">
                  <c:v>126.07</c:v>
                </c:pt>
                <c:pt idx="2">
                  <c:v>102.56</c:v>
                </c:pt>
                <c:pt idx="3">
                  <c:v>86.64</c:v>
                </c:pt>
                <c:pt idx="4">
                  <c:v>81.42</c:v>
                </c:pt>
              </c:numCache>
            </c:numRef>
          </c:val>
          <c:extLst>
            <c:ext xmlns:c16="http://schemas.microsoft.com/office/drawing/2014/chart" uri="{C3380CC4-5D6E-409C-BE32-E72D297353CC}">
              <c16:uniqueId val="{00000000-9473-4FF8-922A-F0004CFD2BA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310.01</c:v>
                </c:pt>
                <c:pt idx="3">
                  <c:v>311.12</c:v>
                </c:pt>
                <c:pt idx="4">
                  <c:v>293.51</c:v>
                </c:pt>
              </c:numCache>
            </c:numRef>
          </c:val>
          <c:smooth val="0"/>
          <c:extLst>
            <c:ext xmlns:c16="http://schemas.microsoft.com/office/drawing/2014/chart" uri="{C3380CC4-5D6E-409C-BE32-E72D297353CC}">
              <c16:uniqueId val="{00000001-9473-4FF8-922A-F0004CFD2BA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642.76</c:v>
                </c:pt>
                <c:pt idx="1">
                  <c:v>509.66</c:v>
                </c:pt>
                <c:pt idx="2">
                  <c:v>456.97</c:v>
                </c:pt>
                <c:pt idx="3">
                  <c:v>453.38</c:v>
                </c:pt>
                <c:pt idx="4">
                  <c:v>362.58</c:v>
                </c:pt>
              </c:numCache>
            </c:numRef>
          </c:val>
          <c:extLst>
            <c:ext xmlns:c16="http://schemas.microsoft.com/office/drawing/2014/chart" uri="{C3380CC4-5D6E-409C-BE32-E72D297353CC}">
              <c16:uniqueId val="{00000000-2A2F-41D0-9659-FF53281B96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538.33000000000004</c:v>
                </c:pt>
                <c:pt idx="3">
                  <c:v>515.14</c:v>
                </c:pt>
                <c:pt idx="4">
                  <c:v>498.34</c:v>
                </c:pt>
              </c:numCache>
            </c:numRef>
          </c:val>
          <c:smooth val="0"/>
          <c:extLst>
            <c:ext xmlns:c16="http://schemas.microsoft.com/office/drawing/2014/chart" uri="{C3380CC4-5D6E-409C-BE32-E72D297353CC}">
              <c16:uniqueId val="{00000001-2A2F-41D0-9659-FF53281B96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100.32</c:v>
                </c:pt>
                <c:pt idx="1">
                  <c:v>115.95</c:v>
                </c:pt>
                <c:pt idx="2">
                  <c:v>117.1</c:v>
                </c:pt>
                <c:pt idx="3">
                  <c:v>97.28</c:v>
                </c:pt>
                <c:pt idx="4">
                  <c:v>102.96</c:v>
                </c:pt>
              </c:numCache>
            </c:numRef>
          </c:val>
          <c:extLst>
            <c:ext xmlns:c16="http://schemas.microsoft.com/office/drawing/2014/chart" uri="{C3380CC4-5D6E-409C-BE32-E72D297353CC}">
              <c16:uniqueId val="{00000000-6B16-4CA1-8A34-78913DD5E2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82.29</c:v>
                </c:pt>
                <c:pt idx="3">
                  <c:v>84.16</c:v>
                </c:pt>
                <c:pt idx="4">
                  <c:v>81.45</c:v>
                </c:pt>
              </c:numCache>
            </c:numRef>
          </c:val>
          <c:smooth val="0"/>
          <c:extLst>
            <c:ext xmlns:c16="http://schemas.microsoft.com/office/drawing/2014/chart" uri="{C3380CC4-5D6E-409C-BE32-E72D297353CC}">
              <c16:uniqueId val="{00000001-6B16-4CA1-8A34-78913DD5E2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291.75</c:v>
                </c:pt>
                <c:pt idx="1">
                  <c:v>276.25</c:v>
                </c:pt>
                <c:pt idx="2">
                  <c:v>275.33999999999997</c:v>
                </c:pt>
                <c:pt idx="3">
                  <c:v>303.33</c:v>
                </c:pt>
                <c:pt idx="4">
                  <c:v>294.83999999999997</c:v>
                </c:pt>
              </c:numCache>
            </c:numRef>
          </c:val>
          <c:extLst>
            <c:ext xmlns:c16="http://schemas.microsoft.com/office/drawing/2014/chart" uri="{C3380CC4-5D6E-409C-BE32-E72D297353CC}">
              <c16:uniqueId val="{00000000-4DFF-41BD-8172-27CF82256A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230.85</c:v>
                </c:pt>
                <c:pt idx="3">
                  <c:v>230.21</c:v>
                </c:pt>
                <c:pt idx="4">
                  <c:v>240.31</c:v>
                </c:pt>
              </c:numCache>
            </c:numRef>
          </c:val>
          <c:smooth val="0"/>
          <c:extLst>
            <c:ext xmlns:c16="http://schemas.microsoft.com/office/drawing/2014/chart" uri="{C3380CC4-5D6E-409C-BE32-E72D297353CC}">
              <c16:uniqueId val="{00000001-4DFF-41BD-8172-27CF82256A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中泊町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9417</v>
      </c>
      <c r="AM8" s="58"/>
      <c r="AN8" s="58"/>
      <c r="AO8" s="58"/>
      <c r="AP8" s="58"/>
      <c r="AQ8" s="58"/>
      <c r="AR8" s="58"/>
      <c r="AS8" s="58"/>
      <c r="AT8" s="55">
        <f>データ!$S$6</f>
        <v>216.34</v>
      </c>
      <c r="AU8" s="56"/>
      <c r="AV8" s="56"/>
      <c r="AW8" s="56"/>
      <c r="AX8" s="56"/>
      <c r="AY8" s="56"/>
      <c r="AZ8" s="56"/>
      <c r="BA8" s="56"/>
      <c r="BB8" s="45">
        <f>データ!$T$6</f>
        <v>43.53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70.849999999999994</v>
      </c>
      <c r="J10" s="56"/>
      <c r="K10" s="56"/>
      <c r="L10" s="56"/>
      <c r="M10" s="56"/>
      <c r="N10" s="56"/>
      <c r="O10" s="57"/>
      <c r="P10" s="45">
        <f>データ!$P$6</f>
        <v>98.8</v>
      </c>
      <c r="Q10" s="45"/>
      <c r="R10" s="45"/>
      <c r="S10" s="45"/>
      <c r="T10" s="45"/>
      <c r="U10" s="45"/>
      <c r="V10" s="45"/>
      <c r="W10" s="58">
        <f>データ!$Q$6</f>
        <v>6017</v>
      </c>
      <c r="X10" s="58"/>
      <c r="Y10" s="58"/>
      <c r="Z10" s="58"/>
      <c r="AA10" s="58"/>
      <c r="AB10" s="58"/>
      <c r="AC10" s="58"/>
      <c r="AD10" s="2"/>
      <c r="AE10" s="2"/>
      <c r="AF10" s="2"/>
      <c r="AG10" s="2"/>
      <c r="AH10" s="2"/>
      <c r="AI10" s="2"/>
      <c r="AJ10" s="2"/>
      <c r="AK10" s="2"/>
      <c r="AL10" s="58">
        <f>データ!$U$6</f>
        <v>9219</v>
      </c>
      <c r="AM10" s="58"/>
      <c r="AN10" s="58"/>
      <c r="AO10" s="58"/>
      <c r="AP10" s="58"/>
      <c r="AQ10" s="58"/>
      <c r="AR10" s="58"/>
      <c r="AS10" s="58"/>
      <c r="AT10" s="55">
        <f>データ!$V$6</f>
        <v>68.5</v>
      </c>
      <c r="AU10" s="56"/>
      <c r="AV10" s="56"/>
      <c r="AW10" s="56"/>
      <c r="AX10" s="56"/>
      <c r="AY10" s="56"/>
      <c r="AZ10" s="56"/>
      <c r="BA10" s="56"/>
      <c r="BB10" s="45">
        <f>データ!$W$6</f>
        <v>134.58000000000001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4nNeGmj2myc/Me/N54sVk2iqA40m1X9ZYqCi9h/NSgnlSF0ElH7g1FJz909GkUYhXcrloxiiIKiET+Fmr/RYA==" saltValue="nQiRhTcq6nHwlbpfh5ct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23876</v>
      </c>
      <c r="D6" s="20">
        <f t="shared" si="3"/>
        <v>46</v>
      </c>
      <c r="E6" s="20">
        <f t="shared" si="3"/>
        <v>1</v>
      </c>
      <c r="F6" s="20">
        <f t="shared" si="3"/>
        <v>0</v>
      </c>
      <c r="G6" s="20">
        <f t="shared" si="3"/>
        <v>1</v>
      </c>
      <c r="H6" s="20" t="str">
        <f t="shared" si="3"/>
        <v>青森県　中泊町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70.849999999999994</v>
      </c>
      <c r="P6" s="21">
        <f t="shared" si="3"/>
        <v>98.8</v>
      </c>
      <c r="Q6" s="21">
        <f t="shared" si="3"/>
        <v>6017</v>
      </c>
      <c r="R6" s="21">
        <f t="shared" si="3"/>
        <v>9417</v>
      </c>
      <c r="S6" s="21">
        <f t="shared" si="3"/>
        <v>216.34</v>
      </c>
      <c r="T6" s="21">
        <f t="shared" si="3"/>
        <v>43.53</v>
      </c>
      <c r="U6" s="21">
        <f t="shared" si="3"/>
        <v>9219</v>
      </c>
      <c r="V6" s="21">
        <f t="shared" si="3"/>
        <v>68.5</v>
      </c>
      <c r="W6" s="21">
        <f t="shared" si="3"/>
        <v>134.58000000000001</v>
      </c>
      <c r="X6" s="22">
        <f>IF(X7="",NA(),X7)</f>
        <v>123.77</v>
      </c>
      <c r="Y6" s="22">
        <f t="shared" ref="Y6:AG6" si="4">IF(Y7="",NA(),Y7)</f>
        <v>123.56</v>
      </c>
      <c r="Z6" s="22">
        <f t="shared" si="4"/>
        <v>124.17</v>
      </c>
      <c r="AA6" s="22">
        <f t="shared" si="4"/>
        <v>116.57</v>
      </c>
      <c r="AB6" s="22">
        <f t="shared" si="4"/>
        <v>116.74</v>
      </c>
      <c r="AC6" s="22">
        <f t="shared" si="4"/>
        <v>109.02</v>
      </c>
      <c r="AD6" s="22">
        <f t="shared" si="4"/>
        <v>107.81</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26.73</v>
      </c>
      <c r="AQ6" s="22">
        <f t="shared" si="5"/>
        <v>27.85</v>
      </c>
      <c r="AR6" s="22">
        <f t="shared" si="5"/>
        <v>28</v>
      </c>
      <c r="AS6" s="21" t="str">
        <f>IF(AS7="","",IF(AS7="-","【-】","【"&amp;SUBSTITUTE(TEXT(AS7,"#,##0.00"),"-","△")&amp;"】"))</f>
        <v>【1.61】</v>
      </c>
      <c r="AT6" s="22">
        <f>IF(AT7="",NA(),AT7)</f>
        <v>134.69999999999999</v>
      </c>
      <c r="AU6" s="22">
        <f t="shared" ref="AU6:BC6" si="6">IF(AU7="",NA(),AU7)</f>
        <v>126.07</v>
      </c>
      <c r="AV6" s="22">
        <f t="shared" si="6"/>
        <v>102.56</v>
      </c>
      <c r="AW6" s="22">
        <f t="shared" si="6"/>
        <v>86.64</v>
      </c>
      <c r="AX6" s="22">
        <f t="shared" si="6"/>
        <v>81.42</v>
      </c>
      <c r="AY6" s="22">
        <f t="shared" si="6"/>
        <v>371.81</v>
      </c>
      <c r="AZ6" s="22">
        <f t="shared" si="6"/>
        <v>384.23</v>
      </c>
      <c r="BA6" s="22">
        <f t="shared" si="6"/>
        <v>310.01</v>
      </c>
      <c r="BB6" s="22">
        <f t="shared" si="6"/>
        <v>311.12</v>
      </c>
      <c r="BC6" s="22">
        <f t="shared" si="6"/>
        <v>293.51</v>
      </c>
      <c r="BD6" s="21" t="str">
        <f>IF(BD7="","",IF(BD7="-","【-】","【"&amp;SUBSTITUTE(TEXT(BD7,"#,##0.00"),"-","△")&amp;"】"))</f>
        <v>【239.69】</v>
      </c>
      <c r="BE6" s="22">
        <f>IF(BE7="",NA(),BE7)</f>
        <v>642.76</v>
      </c>
      <c r="BF6" s="22">
        <f t="shared" ref="BF6:BN6" si="7">IF(BF7="",NA(),BF7)</f>
        <v>509.66</v>
      </c>
      <c r="BG6" s="22">
        <f t="shared" si="7"/>
        <v>456.97</v>
      </c>
      <c r="BH6" s="22">
        <f t="shared" si="7"/>
        <v>453.38</v>
      </c>
      <c r="BI6" s="22">
        <f t="shared" si="7"/>
        <v>362.58</v>
      </c>
      <c r="BJ6" s="22">
        <f t="shared" si="7"/>
        <v>465.85</v>
      </c>
      <c r="BK6" s="22">
        <f t="shared" si="7"/>
        <v>439.43</v>
      </c>
      <c r="BL6" s="22">
        <f t="shared" si="7"/>
        <v>538.33000000000004</v>
      </c>
      <c r="BM6" s="22">
        <f t="shared" si="7"/>
        <v>515.14</v>
      </c>
      <c r="BN6" s="22">
        <f t="shared" si="7"/>
        <v>498.34</v>
      </c>
      <c r="BO6" s="21" t="str">
        <f>IF(BO7="","",IF(BO7="-","【-】","【"&amp;SUBSTITUTE(TEXT(BO7,"#,##0.00"),"-","△")&amp;"】"))</f>
        <v>【264.86】</v>
      </c>
      <c r="BP6" s="22">
        <f>IF(BP7="",NA(),BP7)</f>
        <v>100.32</v>
      </c>
      <c r="BQ6" s="22">
        <f t="shared" ref="BQ6:BY6" si="8">IF(BQ7="",NA(),BQ7)</f>
        <v>115.95</v>
      </c>
      <c r="BR6" s="22">
        <f t="shared" si="8"/>
        <v>117.1</v>
      </c>
      <c r="BS6" s="22">
        <f t="shared" si="8"/>
        <v>97.28</v>
      </c>
      <c r="BT6" s="22">
        <f t="shared" si="8"/>
        <v>102.96</v>
      </c>
      <c r="BU6" s="22">
        <f t="shared" si="8"/>
        <v>92.39</v>
      </c>
      <c r="BV6" s="22">
        <f t="shared" si="8"/>
        <v>94.41</v>
      </c>
      <c r="BW6" s="22">
        <f t="shared" si="8"/>
        <v>82.29</v>
      </c>
      <c r="BX6" s="22">
        <f t="shared" si="8"/>
        <v>84.16</v>
      </c>
      <c r="BY6" s="22">
        <f t="shared" si="8"/>
        <v>81.45</v>
      </c>
      <c r="BZ6" s="21" t="str">
        <f>IF(BZ7="","",IF(BZ7="-","【-】","【"&amp;SUBSTITUTE(TEXT(BZ7,"#,##0.00"),"-","△")&amp;"】"))</f>
        <v>【97.59】</v>
      </c>
      <c r="CA6" s="22">
        <f>IF(CA7="",NA(),CA7)</f>
        <v>291.75</v>
      </c>
      <c r="CB6" s="22">
        <f t="shared" ref="CB6:CJ6" si="9">IF(CB7="",NA(),CB7)</f>
        <v>276.25</v>
      </c>
      <c r="CC6" s="22">
        <f t="shared" si="9"/>
        <v>275.33999999999997</v>
      </c>
      <c r="CD6" s="22">
        <f t="shared" si="9"/>
        <v>303.33</v>
      </c>
      <c r="CE6" s="22">
        <f t="shared" si="9"/>
        <v>294.83999999999997</v>
      </c>
      <c r="CF6" s="22">
        <f t="shared" si="9"/>
        <v>192.98</v>
      </c>
      <c r="CG6" s="22">
        <f t="shared" si="9"/>
        <v>192.13</v>
      </c>
      <c r="CH6" s="22">
        <f t="shared" si="9"/>
        <v>230.85</v>
      </c>
      <c r="CI6" s="22">
        <f t="shared" si="9"/>
        <v>230.21</v>
      </c>
      <c r="CJ6" s="22">
        <f t="shared" si="9"/>
        <v>240.31</v>
      </c>
      <c r="CK6" s="21" t="str">
        <f>IF(CK7="","",IF(CK7="-","【-】","【"&amp;SUBSTITUTE(TEXT(CK7,"#,##0.00"),"-","△")&amp;"】"))</f>
        <v>【181.66】</v>
      </c>
      <c r="CL6" s="22">
        <f>IF(CL7="",NA(),CL7)</f>
        <v>30.44</v>
      </c>
      <c r="CM6" s="22">
        <f t="shared" ref="CM6:CU6" si="10">IF(CM7="",NA(),CM7)</f>
        <v>29.28</v>
      </c>
      <c r="CN6" s="22">
        <f t="shared" si="10"/>
        <v>28.79</v>
      </c>
      <c r="CO6" s="22">
        <f t="shared" si="10"/>
        <v>27.17</v>
      </c>
      <c r="CP6" s="22">
        <f t="shared" si="10"/>
        <v>28.61</v>
      </c>
      <c r="CQ6" s="22">
        <f t="shared" si="10"/>
        <v>54.43</v>
      </c>
      <c r="CR6" s="22">
        <f t="shared" si="10"/>
        <v>53.87</v>
      </c>
      <c r="CS6" s="22">
        <f t="shared" si="10"/>
        <v>50.1</v>
      </c>
      <c r="CT6" s="22">
        <f t="shared" si="10"/>
        <v>49.76</v>
      </c>
      <c r="CU6" s="22">
        <f t="shared" si="10"/>
        <v>49.74</v>
      </c>
      <c r="CV6" s="21" t="str">
        <f>IF(CV7="","",IF(CV7="-","【-】","【"&amp;SUBSTITUTE(TEXT(CV7,"#,##0.00"),"-","△")&amp;"】"))</f>
        <v>【60.21】</v>
      </c>
      <c r="CW6" s="22">
        <f>IF(CW7="",NA(),CW7)</f>
        <v>93.11</v>
      </c>
      <c r="CX6" s="22">
        <f t="shared" ref="CX6:DF6" si="11">IF(CX7="",NA(),CX7)</f>
        <v>98.75</v>
      </c>
      <c r="CY6" s="22">
        <f t="shared" si="11"/>
        <v>97.16</v>
      </c>
      <c r="CZ6" s="22">
        <f t="shared" si="11"/>
        <v>96.79</v>
      </c>
      <c r="DA6" s="22">
        <f t="shared" si="11"/>
        <v>93.34</v>
      </c>
      <c r="DB6" s="22">
        <f t="shared" si="11"/>
        <v>79.44</v>
      </c>
      <c r="DC6" s="22">
        <f t="shared" si="11"/>
        <v>79.489999999999995</v>
      </c>
      <c r="DD6" s="22">
        <f t="shared" si="11"/>
        <v>77.3</v>
      </c>
      <c r="DE6" s="22">
        <f t="shared" si="11"/>
        <v>76.64</v>
      </c>
      <c r="DF6" s="22">
        <f t="shared" si="11"/>
        <v>75.37</v>
      </c>
      <c r="DG6" s="21" t="str">
        <f>IF(DG7="","",IF(DG7="-","【-】","【"&amp;SUBSTITUTE(TEXT(DG7,"#,##0.00"),"-","△")&amp;"】"))</f>
        <v>【89.21】</v>
      </c>
      <c r="DH6" s="22">
        <f>IF(DH7="",NA(),DH7)</f>
        <v>55.67</v>
      </c>
      <c r="DI6" s="22">
        <f t="shared" ref="DI6:DQ6" si="12">IF(DI7="",NA(),DI7)</f>
        <v>57.39</v>
      </c>
      <c r="DJ6" s="22">
        <f t="shared" si="12"/>
        <v>59.08</v>
      </c>
      <c r="DK6" s="22">
        <f t="shared" si="12"/>
        <v>60.98</v>
      </c>
      <c r="DL6" s="22">
        <f t="shared" si="12"/>
        <v>62.96</v>
      </c>
      <c r="DM6" s="22">
        <f t="shared" si="12"/>
        <v>49.39</v>
      </c>
      <c r="DN6" s="22">
        <f t="shared" si="12"/>
        <v>50.75</v>
      </c>
      <c r="DO6" s="22">
        <f t="shared" si="12"/>
        <v>50.02</v>
      </c>
      <c r="DP6" s="22">
        <f t="shared" si="12"/>
        <v>51.38</v>
      </c>
      <c r="DQ6" s="22">
        <f t="shared" si="12"/>
        <v>52.3</v>
      </c>
      <c r="DR6" s="21" t="str">
        <f>IF(DR7="","",IF(DR7="-","【-】","【"&amp;SUBSTITUTE(TEXT(DR7,"#,##0.00"),"-","△")&amp;"】"))</f>
        <v>【52.41】</v>
      </c>
      <c r="DS6" s="22">
        <f>IF(DS7="",NA(),DS7)</f>
        <v>0.9</v>
      </c>
      <c r="DT6" s="22">
        <f t="shared" ref="DT6:EB6" si="13">IF(DT7="",NA(),DT7)</f>
        <v>0.9</v>
      </c>
      <c r="DU6" s="22">
        <f t="shared" si="13"/>
        <v>0.9</v>
      </c>
      <c r="DV6" s="22">
        <f t="shared" si="13"/>
        <v>0.9</v>
      </c>
      <c r="DW6" s="22">
        <f t="shared" si="13"/>
        <v>2.52</v>
      </c>
      <c r="DX6" s="22">
        <f t="shared" si="13"/>
        <v>18.57</v>
      </c>
      <c r="DY6" s="22">
        <f t="shared" si="13"/>
        <v>21.14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23876</v>
      </c>
      <c r="D7" s="24">
        <v>46</v>
      </c>
      <c r="E7" s="24">
        <v>1</v>
      </c>
      <c r="F7" s="24">
        <v>0</v>
      </c>
      <c r="G7" s="24">
        <v>1</v>
      </c>
      <c r="H7" s="24" t="s">
        <v>93</v>
      </c>
      <c r="I7" s="24" t="s">
        <v>94</v>
      </c>
      <c r="J7" s="24" t="s">
        <v>95</v>
      </c>
      <c r="K7" s="24" t="s">
        <v>96</v>
      </c>
      <c r="L7" s="24" t="s">
        <v>97</v>
      </c>
      <c r="M7" s="24" t="s">
        <v>98</v>
      </c>
      <c r="N7" s="25" t="s">
        <v>99</v>
      </c>
      <c r="O7" s="25">
        <v>70.849999999999994</v>
      </c>
      <c r="P7" s="25">
        <v>98.8</v>
      </c>
      <c r="Q7" s="25">
        <v>6017</v>
      </c>
      <c r="R7" s="25">
        <v>9417</v>
      </c>
      <c r="S7" s="25">
        <v>216.34</v>
      </c>
      <c r="T7" s="25">
        <v>43.53</v>
      </c>
      <c r="U7" s="25">
        <v>9219</v>
      </c>
      <c r="V7" s="25">
        <v>68.5</v>
      </c>
      <c r="W7" s="25">
        <v>134.58000000000001</v>
      </c>
      <c r="X7" s="25">
        <v>123.77</v>
      </c>
      <c r="Y7" s="25">
        <v>123.56</v>
      </c>
      <c r="Z7" s="25">
        <v>124.17</v>
      </c>
      <c r="AA7" s="25">
        <v>116.57</v>
      </c>
      <c r="AB7" s="25">
        <v>116.74</v>
      </c>
      <c r="AC7" s="25">
        <v>109.02</v>
      </c>
      <c r="AD7" s="25">
        <v>107.81</v>
      </c>
      <c r="AE7" s="25">
        <v>104.82</v>
      </c>
      <c r="AF7" s="25">
        <v>106.46</v>
      </c>
      <c r="AG7" s="25">
        <v>103.41</v>
      </c>
      <c r="AH7" s="25">
        <v>107.26</v>
      </c>
      <c r="AI7" s="25">
        <v>0</v>
      </c>
      <c r="AJ7" s="25">
        <v>0</v>
      </c>
      <c r="AK7" s="25">
        <v>0</v>
      </c>
      <c r="AL7" s="25">
        <v>0</v>
      </c>
      <c r="AM7" s="25">
        <v>0</v>
      </c>
      <c r="AN7" s="25">
        <v>11</v>
      </c>
      <c r="AO7" s="25">
        <v>8.86</v>
      </c>
      <c r="AP7" s="25">
        <v>26.73</v>
      </c>
      <c r="AQ7" s="25">
        <v>27.85</v>
      </c>
      <c r="AR7" s="25">
        <v>28</v>
      </c>
      <c r="AS7" s="25">
        <v>1.61</v>
      </c>
      <c r="AT7" s="25">
        <v>134.69999999999999</v>
      </c>
      <c r="AU7" s="25">
        <v>126.07</v>
      </c>
      <c r="AV7" s="25">
        <v>102.56</v>
      </c>
      <c r="AW7" s="25">
        <v>86.64</v>
      </c>
      <c r="AX7" s="25">
        <v>81.42</v>
      </c>
      <c r="AY7" s="25">
        <v>371.81</v>
      </c>
      <c r="AZ7" s="25">
        <v>384.23</v>
      </c>
      <c r="BA7" s="25">
        <v>310.01</v>
      </c>
      <c r="BB7" s="25">
        <v>311.12</v>
      </c>
      <c r="BC7" s="25">
        <v>293.51</v>
      </c>
      <c r="BD7" s="25">
        <v>239.69</v>
      </c>
      <c r="BE7" s="25">
        <v>642.76</v>
      </c>
      <c r="BF7" s="25">
        <v>509.66</v>
      </c>
      <c r="BG7" s="25">
        <v>456.97</v>
      </c>
      <c r="BH7" s="25">
        <v>453.38</v>
      </c>
      <c r="BI7" s="25">
        <v>362.58</v>
      </c>
      <c r="BJ7" s="25">
        <v>465.85</v>
      </c>
      <c r="BK7" s="25">
        <v>439.43</v>
      </c>
      <c r="BL7" s="25">
        <v>538.33000000000004</v>
      </c>
      <c r="BM7" s="25">
        <v>515.14</v>
      </c>
      <c r="BN7" s="25">
        <v>498.34</v>
      </c>
      <c r="BO7" s="25">
        <v>264.86</v>
      </c>
      <c r="BP7" s="25">
        <v>100.32</v>
      </c>
      <c r="BQ7" s="25">
        <v>115.95</v>
      </c>
      <c r="BR7" s="25">
        <v>117.1</v>
      </c>
      <c r="BS7" s="25">
        <v>97.28</v>
      </c>
      <c r="BT7" s="25">
        <v>102.96</v>
      </c>
      <c r="BU7" s="25">
        <v>92.39</v>
      </c>
      <c r="BV7" s="25">
        <v>94.41</v>
      </c>
      <c r="BW7" s="25">
        <v>82.29</v>
      </c>
      <c r="BX7" s="25">
        <v>84.16</v>
      </c>
      <c r="BY7" s="25">
        <v>81.45</v>
      </c>
      <c r="BZ7" s="25">
        <v>97.59</v>
      </c>
      <c r="CA7" s="25">
        <v>291.75</v>
      </c>
      <c r="CB7" s="25">
        <v>276.25</v>
      </c>
      <c r="CC7" s="25">
        <v>275.33999999999997</v>
      </c>
      <c r="CD7" s="25">
        <v>303.33</v>
      </c>
      <c r="CE7" s="25">
        <v>294.83999999999997</v>
      </c>
      <c r="CF7" s="25">
        <v>192.98</v>
      </c>
      <c r="CG7" s="25">
        <v>192.13</v>
      </c>
      <c r="CH7" s="25">
        <v>230.85</v>
      </c>
      <c r="CI7" s="25">
        <v>230.21</v>
      </c>
      <c r="CJ7" s="25">
        <v>240.31</v>
      </c>
      <c r="CK7" s="25">
        <v>181.66</v>
      </c>
      <c r="CL7" s="25">
        <v>30.44</v>
      </c>
      <c r="CM7" s="25">
        <v>29.28</v>
      </c>
      <c r="CN7" s="25">
        <v>28.79</v>
      </c>
      <c r="CO7" s="25">
        <v>27.17</v>
      </c>
      <c r="CP7" s="25">
        <v>28.61</v>
      </c>
      <c r="CQ7" s="25">
        <v>54.43</v>
      </c>
      <c r="CR7" s="25">
        <v>53.87</v>
      </c>
      <c r="CS7" s="25">
        <v>50.1</v>
      </c>
      <c r="CT7" s="25">
        <v>49.76</v>
      </c>
      <c r="CU7" s="25">
        <v>49.74</v>
      </c>
      <c r="CV7" s="25">
        <v>60.21</v>
      </c>
      <c r="CW7" s="25">
        <v>93.11</v>
      </c>
      <c r="CX7" s="25">
        <v>98.75</v>
      </c>
      <c r="CY7" s="25">
        <v>97.16</v>
      </c>
      <c r="CZ7" s="25">
        <v>96.79</v>
      </c>
      <c r="DA7" s="25">
        <v>93.34</v>
      </c>
      <c r="DB7" s="25">
        <v>79.44</v>
      </c>
      <c r="DC7" s="25">
        <v>79.489999999999995</v>
      </c>
      <c r="DD7" s="25">
        <v>77.3</v>
      </c>
      <c r="DE7" s="25">
        <v>76.64</v>
      </c>
      <c r="DF7" s="25">
        <v>75.37</v>
      </c>
      <c r="DG7" s="25">
        <v>89.21</v>
      </c>
      <c r="DH7" s="25">
        <v>55.67</v>
      </c>
      <c r="DI7" s="25">
        <v>57.39</v>
      </c>
      <c r="DJ7" s="25">
        <v>59.08</v>
      </c>
      <c r="DK7" s="25">
        <v>60.98</v>
      </c>
      <c r="DL7" s="25">
        <v>62.96</v>
      </c>
      <c r="DM7" s="25">
        <v>49.39</v>
      </c>
      <c r="DN7" s="25">
        <v>50.75</v>
      </c>
      <c r="DO7" s="25">
        <v>50.02</v>
      </c>
      <c r="DP7" s="25">
        <v>51.38</v>
      </c>
      <c r="DQ7" s="25">
        <v>52.3</v>
      </c>
      <c r="DR7" s="25">
        <v>52.41</v>
      </c>
      <c r="DS7" s="25">
        <v>0.9</v>
      </c>
      <c r="DT7" s="25">
        <v>0.9</v>
      </c>
      <c r="DU7" s="25">
        <v>0.9</v>
      </c>
      <c r="DV7" s="25">
        <v>0.9</v>
      </c>
      <c r="DW7" s="25">
        <v>2.52</v>
      </c>
      <c r="DX7" s="25">
        <v>18.57</v>
      </c>
      <c r="DY7" s="25">
        <v>21.14</v>
      </c>
      <c r="DZ7" s="25">
        <v>19.510000000000002</v>
      </c>
      <c r="EA7" s="25">
        <v>21.6</v>
      </c>
      <c r="EB7" s="25">
        <v>23.36</v>
      </c>
      <c r="EC7" s="25">
        <v>26.78</v>
      </c>
      <c r="ED7" s="25">
        <v>0</v>
      </c>
      <c r="EE7" s="25">
        <v>0</v>
      </c>
      <c r="EF7" s="25">
        <v>0</v>
      </c>
      <c r="EG7" s="25">
        <v>0</v>
      </c>
      <c r="EH7" s="25">
        <v>0</v>
      </c>
      <c r="EI7" s="25">
        <v>0.44</v>
      </c>
      <c r="EJ7" s="25">
        <v>0.5</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2025N133</cp:lastModifiedBy>
  <dcterms:created xsi:type="dcterms:W3CDTF">2025-12-12T09:10:45Z</dcterms:created>
  <dcterms:modified xsi:type="dcterms:W3CDTF">2026-01-26T07:25:45Z</dcterms:modified>
  <cp:category/>
</cp:coreProperties>
</file>