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ilesv1\300_理財\342 経営比較分析表の策定\Ｒ７\02_本調査\04_理財Ｇ員作業用\2.各事業担当作業用★\04_下水道\123_中泊町\"/>
    </mc:Choice>
  </mc:AlternateContent>
  <xr:revisionPtr revIDLastSave="0" documentId="13_ncr:1_{92B2C64B-DE71-464D-867C-C84D475E5592}" xr6:coauthVersionLast="47" xr6:coauthVersionMax="47" xr10:uidLastSave="{00000000-0000-0000-0000-000000000000}"/>
  <workbookProtection workbookAlgorithmName="SHA-512" workbookHashValue="NI8aTKYQnHhgWoYw1jAVTUK/iXlomCWDeXo7XW6/CMl0ADc6z+b+f+DAAJSv0Zvb7ZIhP9RE6a4Oj6VoRC/xSw==" workbookSaltValue="4AGmzJ9TwsjPU5R5cM2pEQ==" workbookSpinCount="100000" lockStructure="1"/>
  <bookViews>
    <workbookView xWindow="2868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I85" i="4"/>
  <c r="G85" i="4"/>
  <c r="F85" i="4"/>
  <c r="AL10" i="4"/>
</calcChain>
</file>

<file path=xl/sharedStrings.xml><?xml version="1.0" encoding="utf-8"?>
<sst xmlns="http://schemas.openxmlformats.org/spreadsheetml/2006/main" count="319" uniqueCount="115">
  <si>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</si>
  <si>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</si>
  <si>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</si>
  <si>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</si>
  <si>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</si>
  <si>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</si>
  <si>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</si>
  <si>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</si>
  <si>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</si>
  <si>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</si>
  <si>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</si>
  <si>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</si>
  <si>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</si>
  <si>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</si>
  <si>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</si>
  <si>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</si>
  <si>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</si>
  <si>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</si>
  <si>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</si>
  <si>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</si>
  <si>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</si>
  <si>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</si>
  <si>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</si>
  <si>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</si>
  <si>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</si>
  <si>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</si>
  <si>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</si>
  <si>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</si>
  <si>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</si>
  <si>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</si>
  <si>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</si>
  <si>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</si>
  <si>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</si>
  <si>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</si>
  <si>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</si>
  <si>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</si>
  <si>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</si>
  <si>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</si>
  <si>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</si>
  <si>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</si>
  <si>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</si>
  <si>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</si>
  <si>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</si>
  <si>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</si>
  <si>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</si>
  <si>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</si>
  <si>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</si>
  <si>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</si>
  <si>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</si>
  <si>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</si>
  <si>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</si>
  <si>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</si>
  <si>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</si>
  <si>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</si>
  <si>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</si>
  <si>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</si>
  <si>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</si>
  <si>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</si>
  <si>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</si>
  <si>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</si>
  <si>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</si>
  <si>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</si>
  <si>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</si>
  <si>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</si>
  <si>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</si>
  <si>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</si>
  <si>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</si>
  <si>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</si>
  <si>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</si>
  <si>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</si>
  <si>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</si>
  <si>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</si>
  <si>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</si>
  <si>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</si>
  <si>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</si>
  <si>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</si>
  <si>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</si>
  <si>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</si>
  <si>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</si>
  <si>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</si>
  <si>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</si>
  <si>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</si>
  <si>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</si>
  <si>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</si>
  <si>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</si>
  <si>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</si>
  <si>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</si>
  <si>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</si>
  <si>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</si>
  <si>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</si>
  <si>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</si>
  <si>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</si>
  <si>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</si>
  <si>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</si>
  <si>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</si>
  <si>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</si>
  <si>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青森県　中泊町</t>
  </si>
  <si>
    <t>法適用</t>
  </si>
  <si>
    <t>下水道事業</t>
  </si>
  <si>
    <t>漁業集落排水</t>
  </si>
  <si>
    <t>H2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</si>
  <si>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</si>
  <si>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</si>
  <si>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</si>
  <si>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</si>
  <si>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</si>
  <si>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</si>
  <si>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</si>
  <si>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</si>
  <si>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</si>
  <si>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</si>
  <si>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</si>
  <si>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経営の健全性については、経常収支比率が145.64％と100％を上回っているものの、これは一般会計からの繰入金によるものである。一方、流動比率及び経費回収率は100％を大きく下回っており、経営基盤は不安定な状況である。
　汚水処理原価は類似団体と比較して高い水準にあることから、維持管理費の抑制に務めるとともに、有収率向上のため接続率の改善を図る必要がある。
　施設の効率性については、人口減少に伴い施設利用率及び水洗化率が低い水準にあるため、接続率の向上に取り組みつつ、将来的には施設規模の縮小など、効率的な施設運営に向けた見直しを検討することが求められる。</t>
    <rPh sb="0" eb="2">
      <t>ケイエイ</t>
    </rPh>
    <rPh sb="64" eb="66">
      <t>イッポウ</t>
    </rPh>
    <rPh sb="94" eb="96">
      <t>ケイエイ</t>
    </rPh>
    <rPh sb="96" eb="98">
      <t>キバン</t>
    </rPh>
    <rPh sb="148" eb="149">
      <t>ツト</t>
    </rPh>
    <rPh sb="159" eb="161">
      <t>コウジョウ</t>
    </rPh>
    <rPh sb="168" eb="170">
      <t>カイゼン</t>
    </rPh>
    <rPh sb="171" eb="172">
      <t>ハカ</t>
    </rPh>
    <rPh sb="173" eb="175">
      <t>ヒツヨウ</t>
    </rPh>
    <rPh sb="231" eb="232">
      <t>ト</t>
    </rPh>
    <rPh sb="233" eb="234">
      <t>ク</t>
    </rPh>
    <rPh sb="253" eb="256">
      <t>コウリツテキ</t>
    </rPh>
    <rPh sb="257" eb="261">
      <t>シセツウンエイ</t>
    </rPh>
    <rPh sb="262" eb="263">
      <t>ム</t>
    </rPh>
    <rPh sb="265" eb="267">
      <t>ミナオ</t>
    </rPh>
    <rPh sb="269" eb="271">
      <t>ケントウ</t>
    </rPh>
    <rPh sb="276" eb="277">
      <t>モト</t>
    </rPh>
    <phoneticPr fontId="4"/>
  </si>
  <si>
    <t>　有形固定資産減価償却率は、類似団体及び全国平均と比べ低い水準となっているが、現施設は供用開始から24年が経過しており、老朽化に伴う施設の補修や更新が今後必要となってくる。計画的な設備更新を進めていくことが求められる。</t>
    <rPh sb="25" eb="26">
      <t>クラ</t>
    </rPh>
    <rPh sb="62" eb="63">
      <t>カ</t>
    </rPh>
    <rPh sb="64" eb="65">
      <t>トモナ</t>
    </rPh>
    <rPh sb="75" eb="77">
      <t>コンゴ</t>
    </rPh>
    <rPh sb="95" eb="96">
      <t>スス</t>
    </rPh>
    <rPh sb="103" eb="104">
      <t>モト</t>
    </rPh>
    <phoneticPr fontId="4"/>
  </si>
  <si>
    <t>　収支は黒字を維持しているものの、その多くを一般会計からの繰入金に依存しており、健全な経営状態とは言えない状況にある。さらに、過疎化や少子高齢化が進行している中で、将来的に経営が立ち行かなくなるリスクも懸念される。今後は、基本計画である経営戦略に基づき、持続可能で健全な経営体制の確立に取り組む必要がある。</t>
    <rPh sb="7" eb="9">
      <t>イジ</t>
    </rPh>
    <rPh sb="19" eb="20">
      <t>オオ</t>
    </rPh>
    <rPh sb="33" eb="35">
      <t>イゾン</t>
    </rPh>
    <rPh sb="45" eb="47">
      <t>ジョウタイ</t>
    </rPh>
    <rPh sb="73" eb="75">
      <t>シンコウ</t>
    </rPh>
    <rPh sb="79" eb="80">
      <t>ナカ</t>
    </rPh>
    <rPh sb="82" eb="85">
      <t>ショウライテキ</t>
    </rPh>
    <rPh sb="89" eb="90">
      <t>タ</t>
    </rPh>
    <rPh sb="91" eb="92">
      <t>ユ</t>
    </rPh>
    <rPh sb="101" eb="103">
      <t>ケネン</t>
    </rPh>
    <rPh sb="107" eb="109">
      <t>コンゴ</t>
    </rPh>
    <rPh sb="127" eb="131">
      <t>ジゾクカノウ</t>
    </rPh>
    <rPh sb="132" eb="134">
      <t>ケンゼン</t>
    </rPh>
    <rPh sb="137" eb="139">
      <t>タイセイ</t>
    </rPh>
    <rPh sb="140" eb="142">
      <t>カクリツ</t>
    </rPh>
    <rPh sb="143" eb="144">
      <t>ト</t>
    </rPh>
    <rPh sb="145" eb="146">
      <t>ク</t>
    </rPh>
    <rPh sb="147" eb="149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</si>
</sst>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F-4F04-A109-73EC9611E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F-4F04-A109-73EC9611E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7-4A8D-B2DD-78688DE9C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7-4A8D-B2DD-78688DE9C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4-460D-A4DC-D8F8D651E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78.680000000000007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4-460D-A4DC-D8F8D651E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145.63999999999999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0-4067-8E7C-76EBA8066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0-4067-8E7C-76EBA8066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8-4F28-8517-DA8A6E1F0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8-4F28-8517-DA8A6E1F0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A-4790-AFD4-A0148C18A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A-4790-AFD4-A0148C18A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C-47A0-A8B0-D47EB6284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C-47A0-A8B0-D47EB6284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17.559999999999999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9-4A10-91E3-B14EE2DF0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9-4A10-91E3-B14EE2DF0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C-47CF-B27D-0BC06BC67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1420.25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C-47CF-B27D-0BC06BC67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1D-457D-9701-75F3F2920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D-457D-9701-75F3F2920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7F-4E02-AD90-CDCD0D58A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536.16999999999996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F-4E02-AD90-CDCD0D58A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【1,223.19】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【462.49】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P48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8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7" t="str">
        <f>データ!H6</f>
        <v>青森県　中泊町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15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漁業集落排水</v>
      </c>
      <c r="Q8" s="64"/>
      <c r="R8" s="64"/>
      <c r="S8" s="64"/>
      <c r="T8" s="64"/>
      <c r="U8" s="64"/>
      <c r="V8" s="64"/>
      <c r="W8" s="64" t="str">
        <f>データ!L6</f>
        <v>H2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5">
        <f>データ!S6</f>
        <v>9417</v>
      </c>
      <c r="AM8" s="45"/>
      <c r="AN8" s="45"/>
      <c r="AO8" s="45"/>
      <c r="AP8" s="45"/>
      <c r="AQ8" s="45"/>
      <c r="AR8" s="45"/>
      <c r="AS8" s="45"/>
      <c r="AT8" s="44">
        <f>データ!T6</f>
        <v>216.34</v>
      </c>
      <c r="AU8" s="44"/>
      <c r="AV8" s="44"/>
      <c r="AW8" s="44"/>
      <c r="AX8" s="44"/>
      <c r="AY8" s="44"/>
      <c r="AZ8" s="44"/>
      <c r="BA8" s="44"/>
      <c r="BB8" s="44">
        <f>データ!U6</f>
        <v>43.53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15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>
        <f>データ!O6</f>
        <v>89.35</v>
      </c>
      <c r="J10" s="44"/>
      <c r="K10" s="44"/>
      <c r="L10" s="44"/>
      <c r="M10" s="44"/>
      <c r="N10" s="44"/>
      <c r="O10" s="44"/>
      <c r="P10" s="44">
        <f>データ!P6</f>
        <v>5.44</v>
      </c>
      <c r="Q10" s="44"/>
      <c r="R10" s="44"/>
      <c r="S10" s="44"/>
      <c r="T10" s="44"/>
      <c r="U10" s="44"/>
      <c r="V10" s="44"/>
      <c r="W10" s="44">
        <f>データ!Q6</f>
        <v>83.91</v>
      </c>
      <c r="X10" s="44"/>
      <c r="Y10" s="44"/>
      <c r="Z10" s="44"/>
      <c r="AA10" s="44"/>
      <c r="AB10" s="44"/>
      <c r="AC10" s="44"/>
      <c r="AD10" s="45">
        <f>データ!R6</f>
        <v>2887</v>
      </c>
      <c r="AE10" s="45"/>
      <c r="AF10" s="45"/>
      <c r="AG10" s="45"/>
      <c r="AH10" s="45"/>
      <c r="AI10" s="45"/>
      <c r="AJ10" s="45"/>
      <c r="AK10" s="2"/>
      <c r="AL10" s="45">
        <f>データ!V6</f>
        <v>508</v>
      </c>
      <c r="AM10" s="45"/>
      <c r="AN10" s="45"/>
      <c r="AO10" s="45"/>
      <c r="AP10" s="45"/>
      <c r="AQ10" s="45"/>
      <c r="AR10" s="45"/>
      <c r="AS10" s="45"/>
      <c r="AT10" s="44">
        <f>データ!W6</f>
        <v>0.15</v>
      </c>
      <c r="AU10" s="44"/>
      <c r="AV10" s="44"/>
      <c r="AW10" s="44"/>
      <c r="AX10" s="44"/>
      <c r="AY10" s="44"/>
      <c r="AZ10" s="44"/>
      <c r="BA10" s="44"/>
      <c r="BB10" s="44">
        <f>データ!X6</f>
        <v>3386.67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112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【104.55】</v>
      </c>
      <c r="F85" s="12" t="str">
        <f>データ!AT6</f>
        <v>【84.87】</v>
      </c>
      <c r="G85" s="12" t="str">
        <f>データ!BE6</f>
        <v>【71.46】</v>
      </c>
      <c r="H85" s="12" t="str">
        <f>データ!BP6</f>
        <v>【1,223.19】</v>
      </c>
      <c r="I85" s="12" t="str">
        <f>データ!CA6</f>
        <v>【37.21】</v>
      </c>
      <c r="J85" s="12" t="str">
        <f>データ!CL6</f>
        <v>【462.49】</v>
      </c>
      <c r="K85" s="12" t="str">
        <f>データ!CW6</f>
        <v>【30.09】</v>
      </c>
      <c r="L85" s="12" t="str">
        <f>データ!DH6</f>
        <v>【80.97】</v>
      </c>
      <c r="M85" s="12" t="str">
        <f>データ!DS6</f>
        <v>【26.63】</v>
      </c>
      <c r="N85" s="12" t="str">
        <f>データ!ED6</f>
        <v>【0.00】</v>
      </c>
      <c r="O85" s="12" t="str">
        <f>データ!EO6</f>
        <v>【0.00】</v>
      </c>
    </row>
  </sheetData>
  <sheetProtection algorithmName="SHA-512" hashValue="YvZA/JUfKzVmwSPkiiL1n8NYNDTwUmTnEMJNo1gb0laInR75r9wYN48i0R3WQBQ0Z0mXa5IoKvQlyBlhlIMTJA==" saltValue="RXsaeq/wY8a1n8xxYTsgj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23876</v>
      </c>
      <c r="D6" s="19">
        <f t="shared" si="3"/>
        <v>46</v>
      </c>
      <c r="E6" s="19">
        <f t="shared" si="3"/>
        <v>17</v>
      </c>
      <c r="F6" s="19">
        <f t="shared" si="3"/>
        <v>6</v>
      </c>
      <c r="G6" s="19">
        <f t="shared" si="3"/>
        <v>0</v>
      </c>
      <c r="H6" s="19" t="str">
        <f t="shared" si="3"/>
        <v>青森県　中泊町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漁業集落排水</v>
      </c>
      <c r="L6" s="19" t="str">
        <f t="shared" si="3"/>
        <v>H2</v>
      </c>
      <c r="M6" s="19" t="str">
        <f t="shared" si="3"/>
        <v>非設置</v>
      </c>
      <c r="N6" s="20" t="str">
        <f t="shared" si="3"/>
        <v>-</v>
      </c>
      <c r="O6" s="20">
        <f t="shared" si="3"/>
        <v>89.35</v>
      </c>
      <c r="P6" s="20">
        <f t="shared" si="3"/>
        <v>5.44</v>
      </c>
      <c r="Q6" s="20">
        <f t="shared" si="3"/>
        <v>83.91</v>
      </c>
      <c r="R6" s="20">
        <f t="shared" si="3"/>
        <v>2887</v>
      </c>
      <c r="S6" s="20">
        <f t="shared" si="3"/>
        <v>9417</v>
      </c>
      <c r="T6" s="20">
        <f t="shared" si="3"/>
        <v>216.34</v>
      </c>
      <c r="U6" s="20">
        <f t="shared" si="3"/>
        <v>43.53</v>
      </c>
      <c r="V6" s="20">
        <f t="shared" si="3"/>
        <v>508</v>
      </c>
      <c r="W6" s="20">
        <f t="shared" si="3"/>
        <v>0.15</v>
      </c>
      <c r="X6" s="20">
        <f t="shared" si="3"/>
        <v>3386.67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145.63999999999999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107.11</v>
      </c>
      <c r="AI6" s="20" t="str">
        <f>IF(AI7="","",IF(AI7="-","【-】","【"&amp;SUBSTITUTE(TEXT(AI7,"#,##0.00"),"-","△")&amp;"】"))</f>
        <v>【104.55】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108.76</v>
      </c>
      <c r="AT6" s="20" t="str">
        <f>IF(AT7="","",IF(AT7="-","【-】","【"&amp;SUBSTITUTE(TEXT(AT7,"#,##0.00"),"-","△")&amp;"】"))</f>
        <v>【84.87】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17.559999999999999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72.13</v>
      </c>
      <c r="BE6" s="20" t="str">
        <f>IF(BE7="","",IF(BE7="-","【-】","【"&amp;SUBSTITUTE(TEXT(BE7,"#,##0.00"),"-","△")&amp;"】"))</f>
        <v>【71.46】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1420.25</v>
      </c>
      <c r="BP6" s="20" t="str">
        <f>IF(BP7="","",IF(BP7="-","【-】","【"&amp;SUBSTITUTE(TEXT(BP7,"#,##0.00"),"-","△")&amp;"】"))</f>
        <v>【1,223.19】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46.52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32.700000000000003</v>
      </c>
      <c r="CA6" s="20" t="str">
        <f>IF(CA7="","",IF(CA7="-","【-】","【"&amp;SUBSTITUTE(TEXT(CA7,"#,##0.00"),"-","△")&amp;"】"))</f>
        <v>【37.21】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331.27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536.16999999999996</v>
      </c>
      <c r="CL6" s="20" t="str">
        <f>IF(CL7="","",IF(CL7="-","【-】","【"&amp;SUBSTITUTE(TEXT(CL7,"#,##0.00"),"-","△")&amp;"】"))</f>
        <v>【462.49】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10.8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27.81</v>
      </c>
      <c r="CW6" s="20" t="str">
        <f>IF(CW7="","",IF(CW7="-","【-】","【"&amp;SUBSTITUTE(TEXT(CW7,"#,##0.00"),"-","△")&amp;"】"))</f>
        <v>【30.09】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70.28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78.680000000000007</v>
      </c>
      <c r="DH6" s="20" t="str">
        <f>IF(DH7="","",IF(DH7="-","【-】","【"&amp;SUBSTITUTE(TEXT(DH7,"#,##0.00"),"-","△")&amp;"】"))</f>
        <v>【80.97】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3.11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23.92</v>
      </c>
      <c r="DS6" s="20" t="str">
        <f>IF(DS7="","",IF(DS7="-","【-】","【"&amp;SUBSTITUTE(TEXT(DS7,"#,##0.00"),"-","△")&amp;"】"))</f>
        <v>【26.63】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0">
        <f t="shared" si="14"/>
        <v>0</v>
      </c>
      <c r="EO6" s="20" t="str">
        <f>IF(EO7="","",IF(EO7="-","【-】","【"&amp;SUBSTITUTE(TEXT(EO7,"#,##0.00"),"-","△")&amp;"】"))</f>
        <v>【0.00】</v>
      </c>
    </row>
    <row r="7" spans="1:148" s="22" customFormat="1" x14ac:dyDescent="0.15">
      <c r="A7" s="14"/>
      <c r="B7" s="23">
        <v>2024</v>
      </c>
      <c r="C7" s="23">
        <v>23876</v>
      </c>
      <c r="D7" s="23">
        <v>46</v>
      </c>
      <c r="E7" s="23">
        <v>17</v>
      </c>
      <c r="F7" s="23">
        <v>6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89.35</v>
      </c>
      <c r="P7" s="24">
        <v>5.44</v>
      </c>
      <c r="Q7" s="24">
        <v>83.91</v>
      </c>
      <c r="R7" s="24">
        <v>2887</v>
      </c>
      <c r="S7" s="24">
        <v>9417</v>
      </c>
      <c r="T7" s="24">
        <v>216.34</v>
      </c>
      <c r="U7" s="24">
        <v>43.53</v>
      </c>
      <c r="V7" s="24">
        <v>508</v>
      </c>
      <c r="W7" s="24">
        <v>0.15</v>
      </c>
      <c r="X7" s="24">
        <v>3386.67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145.63999999999999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107.11</v>
      </c>
      <c r="AI7" s="24">
        <v>104.55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108.76</v>
      </c>
      <c r="AT7" s="24">
        <v>84.87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17.559999999999999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72.13</v>
      </c>
      <c r="BE7" s="24">
        <v>71.459999999999994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0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1420.25</v>
      </c>
      <c r="BP7" s="24">
        <v>1223.19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46.52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32.700000000000003</v>
      </c>
      <c r="CA7" s="24">
        <v>37.21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331.27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536.16999999999996</v>
      </c>
      <c r="CL7" s="24">
        <v>462.49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10.8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27.81</v>
      </c>
      <c r="CW7" s="24">
        <v>30.09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70.28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78.680000000000007</v>
      </c>
      <c r="DH7" s="24">
        <v>80.97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3.11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23.92</v>
      </c>
      <c r="DS7" s="24">
        <v>26.63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0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</v>
      </c>
      <c r="EO7" s="24">
        <v>0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森内　健太郎</cp:lastModifiedBy>
  <cp:lastPrinted>2026-01-25T23:04:01Z</cp:lastPrinted>
  <dcterms:created xsi:type="dcterms:W3CDTF">2025-12-23T06:25:24Z</dcterms:created>
  <dcterms:modified xsi:type="dcterms:W3CDTF">2026-02-09T02:42:23Z</dcterms:modified>
  <cp:category/>
</cp:coreProperties>
</file>