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308\髙橋\10.調査・提出\08.県市町村課\Fwd 【県市町村課】公営企業に係る経営比較分析表（令和６年度決算）の分析等について\【経営比較分析表】2024_023841_46_010\【経営比較分析表】2024_023841_46_010\"/>
    </mc:Choice>
  </mc:AlternateContent>
  <xr:revisionPtr revIDLastSave="0" documentId="13_ncr:1_{23C73BE3-53AD-4670-9DF2-345FAB63553D}" xr6:coauthVersionLast="47" xr6:coauthVersionMax="47" xr10:uidLastSave="{00000000-0000-0000-0000-000000000000}"/>
  <workbookProtection workbookAlgorithmName="SHA-512" workbookHashValue="krsGq3vix/pQyQcLE6ZLfSoCZ2+S5pI6p0xFoQzwB0snaCnkUcGwFsveIeMdCDPvcWvtoL+ecChsIjyldii5gw==" workbookSaltValue="rKpb8zQzSS8GHMqS9HR35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I10" i="4"/>
  <c r="B10" i="4"/>
  <c r="AT8" i="4"/>
  <c r="AL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<sst xmlns="http://schemas.openxmlformats.org/spreadsheetml/2006/main" count="228" uniqueCount="113">
  <si>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</si>
  <si>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</si>
  <si>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</si>
  <si>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</si>
  <si>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</si>
  <si>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</si>
  <si>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</si>
  <si>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</si>
  <si>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</si>
  <si>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</si>
  <si>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</si>
  <si>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</si>
  <si>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</si>
  <si>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</si>
  <si>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</si>
  <si>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</si>
  <si>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</si>
  <si>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</si>
  <si>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</si>
  <si>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</si>
  <si>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</si>
  <si>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</si>
  <si>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</si>
  <si>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</si>
  <si>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</si>
  <si>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</si>
  <si>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</si>
  <si>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</si>
  <si>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</si>
  <si>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</si>
  <si>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</si>
  <si>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</si>
  <si>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</si>
  <si>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</si>
  <si>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</si>
  <si>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</si>
  <si>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</si>
  <si>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</si>
  <si>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</si>
  <si>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</si>
  <si>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</si>
  <si>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</si>
  <si>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</si>
  <si>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</si>
  <si>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</si>
  <si>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</si>
  <si>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</si>
  <si>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</si>
  <si>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</si>
  <si>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</si>
  <si>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</si>
  <si>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</si>
  <si>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</si>
  <si>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</si>
  <si>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</si>
  <si>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</si>
  <si>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</si>
  <si>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</si>
  <si>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</si>
  <si>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</si>
  <si>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</si>
  <si>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</si>
  <si>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</si>
  <si>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</si>
  <si>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</si>
  <si>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</si>
  <si>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</si>
  <si>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</si>
  <si>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</si>
  <si>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</si>
  <si>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</si>
  <si>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</si>
  <si>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</si>
  <si>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</si>
  <si>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</si>
  <si>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</si>
  <si>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</si>
  <si>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</si>
  <si>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</si>
  <si>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</si>
  <si>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</si>
  <si>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</si>
  <si>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</si>
  <si>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</si>
  <si>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</si>
  <si>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</si>
  <si>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</si>
  <si>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</si>
  <si>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</si>
  <si>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</si>
  <si>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</si>
  <si>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</si>
  <si>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</si>
  <si>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鶴田町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</si>
  <si>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</si>
  <si>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</si>
  <si>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</si>
  <si>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</si>
  <si>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</si>
  <si>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</si>
  <si>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</si>
  <si>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</si>
  <si>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</si>
  <si>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</si>
  <si>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</si>
  <si>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</si>
  <si>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</si>
  <si>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</si>
  <si>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</si>
  <si>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</si>
  <si>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町において、令和６年度末現時点での経営の健全性、効率性については概ね良好と判断しているが、今後、人口減に伴う給水収益の減少等、厳しい財政状況が予想されることから、料金改定を含め、各指標を分析し対策を講じる必要がある。
　また、法定耐用年数を経過した管の布設替えの為、投資計画を見直し更なる老朽管の更新をしていかなければならない。　　　　　　　　　　　　　　今後、経営戦略で策定した方針に基づき経営を進めていく。</t>
    <rPh sb="46" eb="48">
      <t>コンゴ</t>
    </rPh>
    <rPh sb="179" eb="181">
      <t>コンゴ</t>
    </rPh>
    <phoneticPr fontId="4"/>
  </si>
  <si>
    <t>「経常収支比率」に関して、国庫補助金の減少により減となったが、物価高騰などの減免による補填の繰入以外は一般会計からの繰入を行っておらず、料金収入等による財源の調達が適正に行われている。
「企業債残高対給水収益比率」の減に関して、物価高騰に係る料金減免期間がR5より短かったことにより給水収益が増加したことが要因である。
「料金回収率」はR5からR6にかけて100%を下回っているが、物価高騰に係る料金減免を行ったことに伴い給水収益が減少したことが要因である。「給水原価」は全国平均、類似団体平均を若干上回ってはいるものの、施設利用率、有収率ともに高い水準にあることから、設備投資それに係る財源の調達が適正に行われている。</t>
    <rPh sb="13" eb="15">
      <t>コッコ</t>
    </rPh>
    <rPh sb="15" eb="18">
      <t>ホジョキン</t>
    </rPh>
    <rPh sb="19" eb="21">
      <t>ゲンショウ</t>
    </rPh>
    <rPh sb="108" eb="109">
      <t>ゲン</t>
    </rPh>
    <rPh sb="110" eb="111">
      <t>カン</t>
    </rPh>
    <rPh sb="125" eb="127">
      <t>キカン</t>
    </rPh>
    <rPh sb="132" eb="133">
      <t>ミジカ</t>
    </rPh>
    <rPh sb="146" eb="148">
      <t>ゾウカ</t>
    </rPh>
    <rPh sb="183" eb="185">
      <t>シタマワ</t>
    </rPh>
    <rPh sb="191" eb="193">
      <t>ブッカ</t>
    </rPh>
    <rPh sb="193" eb="195">
      <t>コウトウ</t>
    </rPh>
    <rPh sb="196" eb="197">
      <t>カカ</t>
    </rPh>
    <rPh sb="198" eb="200">
      <t>リョウキン</t>
    </rPh>
    <rPh sb="200" eb="202">
      <t>ゲンメン</t>
    </rPh>
    <rPh sb="203" eb="204">
      <t>オコナ</t>
    </rPh>
    <rPh sb="209" eb="210">
      <t>トモナ</t>
    </rPh>
    <rPh sb="211" eb="213">
      <t>キュウスイ</t>
    </rPh>
    <rPh sb="213" eb="215">
      <t>シュウエキ</t>
    </rPh>
    <rPh sb="216" eb="218">
      <t>ゲンショウ</t>
    </rPh>
    <rPh sb="223" eb="225">
      <t>ヨウイン</t>
    </rPh>
    <phoneticPr fontId="4"/>
  </si>
  <si>
    <t>「管路経年化率」に関して、水道管が法定耐用年数を経過し更新時期を迎えており類似団体より高い割合となっている。そのため、近年では漏水が多発しており対応に追われている。
「管路更新率」は全国平均と同等となっており、今後も継続して補助事業を活用し、管路更新に努める。</t>
    <rPh sb="91" eb="93">
      <t>ゼンコク</t>
    </rPh>
    <rPh sb="93" eb="95">
      <t>ヘイキン</t>
    </rPh>
    <rPh sb="96" eb="98">
      <t>ドウトウ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</si>
</sst>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0.83</c:v>
                </c:pt>
                <c:pt idx="2">
                  <c:v>0.34</c:v>
                </c:pt>
                <c:pt idx="3">
                  <c:v>0.81</c:v>
                </c:pt>
                <c:pt idx="4">
                  <c:v>0.59</c:v>
                </c:pt>
              </c:numCache>
            </c:numRef>
          </c:val>
          <c:extLst>
            <c:ext xmlns:c16="http://schemas.microsoft.com/office/drawing/2014/chart" uri="{C3380CC4-5D6E-409C-BE32-E72D297353CC}">
              <c16:uniqueId val="{00000000-1F82-4B42-9E58-C4F5A62EB2B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F82-4B42-9E58-C4F5A62EB2B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71.88</c:v>
                </c:pt>
                <c:pt idx="1">
                  <c:v>71.650000000000006</c:v>
                </c:pt>
                <c:pt idx="2">
                  <c:v>72.89</c:v>
                </c:pt>
                <c:pt idx="3">
                  <c:v>72.319999999999993</c:v>
                </c:pt>
                <c:pt idx="4">
                  <c:v>71.02</c:v>
                </c:pt>
              </c:numCache>
            </c:numRef>
          </c:val>
          <c:extLst>
            <c:ext xmlns:c16="http://schemas.microsoft.com/office/drawing/2014/chart" uri="{C3380CC4-5D6E-409C-BE32-E72D297353CC}">
              <c16:uniqueId val="{00000000-DA1B-4CEB-8F80-AC79C3EF9B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A1B-4CEB-8F80-AC79C3EF9B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87.71</c:v>
                </c:pt>
                <c:pt idx="1">
                  <c:v>88.78</c:v>
                </c:pt>
                <c:pt idx="2">
                  <c:v>88.34</c:v>
                </c:pt>
                <c:pt idx="3">
                  <c:v>87.74</c:v>
                </c:pt>
                <c:pt idx="4">
                  <c:v>87.51</c:v>
                </c:pt>
              </c:numCache>
            </c:numRef>
          </c:val>
          <c:extLst>
            <c:ext xmlns:c16="http://schemas.microsoft.com/office/drawing/2014/chart" uri="{C3380CC4-5D6E-409C-BE32-E72D297353CC}">
              <c16:uniqueId val="{00000000-A600-4285-9ED2-2BA3238D6C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A600-4285-9ED2-2BA3238D6C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126.09</c:v>
                </c:pt>
                <c:pt idx="1">
                  <c:v>116.91</c:v>
                </c:pt>
                <c:pt idx="2">
                  <c:v>122.98</c:v>
                </c:pt>
                <c:pt idx="3">
                  <c:v>106.12</c:v>
                </c:pt>
                <c:pt idx="4">
                  <c:v>102.57</c:v>
                </c:pt>
              </c:numCache>
            </c:numRef>
          </c:val>
          <c:extLst>
            <c:ext xmlns:c16="http://schemas.microsoft.com/office/drawing/2014/chart" uri="{C3380CC4-5D6E-409C-BE32-E72D297353CC}">
              <c16:uniqueId val="{00000000-978C-4917-93CE-1EAAF98A88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78C-4917-93CE-1EAAF98A88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51.14</c:v>
                </c:pt>
                <c:pt idx="1">
                  <c:v>51.54</c:v>
                </c:pt>
                <c:pt idx="2">
                  <c:v>52.36</c:v>
                </c:pt>
                <c:pt idx="3">
                  <c:v>52.76</c:v>
                </c:pt>
                <c:pt idx="4">
                  <c:v>53.35</c:v>
                </c:pt>
              </c:numCache>
            </c:numRef>
          </c:val>
          <c:extLst>
            <c:ext xmlns:c16="http://schemas.microsoft.com/office/drawing/2014/chart" uri="{C3380CC4-5D6E-409C-BE32-E72D297353CC}">
              <c16:uniqueId val="{00000000-5745-4A94-9726-14BA710F3EE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5745-4A94-9726-14BA710F3EE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43.06</c:v>
                </c:pt>
                <c:pt idx="1">
                  <c:v>42.23</c:v>
                </c:pt>
                <c:pt idx="2">
                  <c:v>41.89</c:v>
                </c:pt>
                <c:pt idx="3">
                  <c:v>41.09</c:v>
                </c:pt>
                <c:pt idx="4">
                  <c:v>40.5</c:v>
                </c:pt>
              </c:numCache>
            </c:numRef>
          </c:val>
          <c:extLst>
            <c:ext xmlns:c16="http://schemas.microsoft.com/office/drawing/2014/chart" uri="{C3380CC4-5D6E-409C-BE32-E72D297353CC}">
              <c16:uniqueId val="{00000000-368F-4532-9638-3AD93AE48A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68F-4532-9638-3AD93AE48A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44-4F09-AD32-2F9E005567C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6C44-4F09-AD32-2F9E005567C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456.62</c:v>
                </c:pt>
                <c:pt idx="1">
                  <c:v>367.14</c:v>
                </c:pt>
                <c:pt idx="2">
                  <c:v>463.39</c:v>
                </c:pt>
                <c:pt idx="3">
                  <c:v>422.67</c:v>
                </c:pt>
                <c:pt idx="4">
                  <c:v>395.56</c:v>
                </c:pt>
              </c:numCache>
            </c:numRef>
          </c:val>
          <c:extLst>
            <c:ext xmlns:c16="http://schemas.microsoft.com/office/drawing/2014/chart" uri="{C3380CC4-5D6E-409C-BE32-E72D297353CC}">
              <c16:uniqueId val="{00000000-4AB5-474D-B602-43546B7D07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AB5-474D-B602-43546B7D07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761.91</c:v>
                </c:pt>
                <c:pt idx="1">
                  <c:v>499.58</c:v>
                </c:pt>
                <c:pt idx="2">
                  <c:v>539.63</c:v>
                </c:pt>
                <c:pt idx="3">
                  <c:v>671.24</c:v>
                </c:pt>
                <c:pt idx="4">
                  <c:v>551.35</c:v>
                </c:pt>
              </c:numCache>
            </c:numRef>
          </c:val>
          <c:extLst>
            <c:ext xmlns:c16="http://schemas.microsoft.com/office/drawing/2014/chart" uri="{C3380CC4-5D6E-409C-BE32-E72D297353CC}">
              <c16:uniqueId val="{00000000-8377-4F31-80B7-759F7110DE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8377-4F31-80B7-759F7110DE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74.459999999999994</c:v>
                </c:pt>
                <c:pt idx="1">
                  <c:v>116.96</c:v>
                </c:pt>
                <c:pt idx="2">
                  <c:v>100.92</c:v>
                </c:pt>
                <c:pt idx="3">
                  <c:v>70.88</c:v>
                </c:pt>
                <c:pt idx="4">
                  <c:v>86.84</c:v>
                </c:pt>
              </c:numCache>
            </c:numRef>
          </c:val>
          <c:extLst>
            <c:ext xmlns:c16="http://schemas.microsoft.com/office/drawing/2014/chart" uri="{C3380CC4-5D6E-409C-BE32-E72D297353CC}">
              <c16:uniqueId val="{00000000-1F06-41D9-AE95-B5359655EB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1F06-41D9-AE95-B5359655EB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189.78</c:v>
                </c:pt>
                <c:pt idx="1">
                  <c:v>183.99</c:v>
                </c:pt>
                <c:pt idx="2">
                  <c:v>190.9</c:v>
                </c:pt>
                <c:pt idx="3">
                  <c:v>215.34</c:v>
                </c:pt>
                <c:pt idx="4">
                  <c:v>212.29</c:v>
                </c:pt>
              </c:numCache>
            </c:numRef>
          </c:val>
          <c:extLst>
            <c:ext xmlns:c16="http://schemas.microsoft.com/office/drawing/2014/chart" uri="{C3380CC4-5D6E-409C-BE32-E72D297353CC}">
              <c16:uniqueId val="{00000000-2A78-4CAE-AEEE-05943AEBB75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2A78-4CAE-AEEE-05943AEBB75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G57" sqref="BG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鶴田町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11540</v>
      </c>
      <c r="AM8" s="44"/>
      <c r="AN8" s="44"/>
      <c r="AO8" s="44"/>
      <c r="AP8" s="44"/>
      <c r="AQ8" s="44"/>
      <c r="AR8" s="44"/>
      <c r="AS8" s="44"/>
      <c r="AT8" s="45">
        <f>データ!$S$6</f>
        <v>46.43</v>
      </c>
      <c r="AU8" s="46"/>
      <c r="AV8" s="46"/>
      <c r="AW8" s="46"/>
      <c r="AX8" s="46"/>
      <c r="AY8" s="46"/>
      <c r="AZ8" s="46"/>
      <c r="BA8" s="46"/>
      <c r="BB8" s="47">
        <f>データ!$T$6</f>
        <v>248.55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51.18</v>
      </c>
      <c r="J10" s="46"/>
      <c r="K10" s="46"/>
      <c r="L10" s="46"/>
      <c r="M10" s="46"/>
      <c r="N10" s="46"/>
      <c r="O10" s="80"/>
      <c r="P10" s="47">
        <f>データ!$P$6</f>
        <v>98.26</v>
      </c>
      <c r="Q10" s="47"/>
      <c r="R10" s="47"/>
      <c r="S10" s="47"/>
      <c r="T10" s="47"/>
      <c r="U10" s="47"/>
      <c r="V10" s="47"/>
      <c r="W10" s="44">
        <f>データ!$Q$6</f>
        <v>4576</v>
      </c>
      <c r="X10" s="44"/>
      <c r="Y10" s="44"/>
      <c r="Z10" s="44"/>
      <c r="AA10" s="44"/>
      <c r="AB10" s="44"/>
      <c r="AC10" s="44"/>
      <c r="AD10" s="2"/>
      <c r="AE10" s="2"/>
      <c r="AF10" s="2"/>
      <c r="AG10" s="2"/>
      <c r="AH10" s="2"/>
      <c r="AI10" s="2"/>
      <c r="AJ10" s="2"/>
      <c r="AK10" s="2"/>
      <c r="AL10" s="44">
        <f>データ!$U$6</f>
        <v>11190</v>
      </c>
      <c r="AM10" s="44"/>
      <c r="AN10" s="44"/>
      <c r="AO10" s="44"/>
      <c r="AP10" s="44"/>
      <c r="AQ10" s="44"/>
      <c r="AR10" s="44"/>
      <c r="AS10" s="44"/>
      <c r="AT10" s="45">
        <f>データ!$V$6</f>
        <v>46.4</v>
      </c>
      <c r="AU10" s="46"/>
      <c r="AV10" s="46"/>
      <c r="AW10" s="46"/>
      <c r="AX10" s="46"/>
      <c r="AY10" s="46"/>
      <c r="AZ10" s="46"/>
      <c r="BA10" s="46"/>
      <c r="BB10" s="47">
        <f>データ!$W$6</f>
        <v>241.16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BOG7F1wO+LSnZE9pihjRUTM14vxPC8lZrVin89se1Yys8noitbWXu43OgIruLFN8zuia5BkAXdVmSgs05i96g==" saltValue="PUeXuIVvDWC+SxQQoDAi2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23841</v>
      </c>
      <c r="D6" s="20">
        <f t="shared" si="3"/>
        <v>46</v>
      </c>
      <c r="E6" s="20">
        <f t="shared" si="3"/>
        <v>1</v>
      </c>
      <c r="F6" s="20">
        <f t="shared" si="3"/>
        <v>0</v>
      </c>
      <c r="G6" s="20">
        <f t="shared" si="3"/>
        <v>1</v>
      </c>
      <c r="H6" s="20" t="str">
        <f t="shared" si="3"/>
        <v>青森県　鶴田町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51.18</v>
      </c>
      <c r="P6" s="21">
        <f t="shared" si="3"/>
        <v>98.26</v>
      </c>
      <c r="Q6" s="21">
        <f t="shared" si="3"/>
        <v>4576</v>
      </c>
      <c r="R6" s="21">
        <f t="shared" si="3"/>
        <v>11540</v>
      </c>
      <c r="S6" s="21">
        <f t="shared" si="3"/>
        <v>46.43</v>
      </c>
      <c r="T6" s="21">
        <f t="shared" si="3"/>
        <v>248.55</v>
      </c>
      <c r="U6" s="21">
        <f t="shared" si="3"/>
        <v>11190</v>
      </c>
      <c r="V6" s="21">
        <f t="shared" si="3"/>
        <v>46.4</v>
      </c>
      <c r="W6" s="21">
        <f t="shared" si="3"/>
        <v>241.16</v>
      </c>
      <c r="X6" s="22">
        <f>IF(X7="",NA(),X7)</f>
        <v>126.09</v>
      </c>
      <c r="Y6" s="22">
        <f t="shared" ref="Y6:AG6" si="4">IF(Y7="",NA(),Y7)</f>
        <v>116.91</v>
      </c>
      <c r="Z6" s="22">
        <f t="shared" si="4"/>
        <v>122.98</v>
      </c>
      <c r="AA6" s="22">
        <f t="shared" si="4"/>
        <v>106.12</v>
      </c>
      <c r="AB6" s="22">
        <f t="shared" si="4"/>
        <v>102.57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456.62</v>
      </c>
      <c r="AU6" s="22">
        <f t="shared" ref="AU6:BC6" si="6">IF(AU7="",NA(),AU7)</f>
        <v>367.14</v>
      </c>
      <c r="AV6" s="22">
        <f t="shared" si="6"/>
        <v>463.39</v>
      </c>
      <c r="AW6" s="22">
        <f t="shared" si="6"/>
        <v>422.67</v>
      </c>
      <c r="AX6" s="22">
        <f t="shared" si="6"/>
        <v>395.56</v>
      </c>
      <c r="AY6" s="22">
        <f t="shared" si="6"/>
        <v>371.81</v>
      </c>
      <c r="AZ6" s="22">
        <f t="shared" si="6"/>
        <v>384.23</v>
      </c>
      <c r="BA6" s="22">
        <f t="shared" si="6"/>
        <v>364.3</v>
      </c>
      <c r="BB6" s="22">
        <f t="shared" si="6"/>
        <v>378.87</v>
      </c>
      <c r="BC6" s="22">
        <f t="shared" si="6"/>
        <v>362.35</v>
      </c>
      <c r="BD6" s="21" t="str">
        <f>IF(BD7="","",IF(BD7="-","【-】","【"&amp;SUBSTITUTE(TEXT(BD7,"#,##0.00"),"-","△")&amp;"】"))</f>
        <v>【239.69】</v>
      </c>
      <c r="BE6" s="22">
        <f>IF(BE7="",NA(),BE7)</f>
        <v>761.91</v>
      </c>
      <c r="BF6" s="22">
        <f t="shared" ref="BF6:BN6" si="7">IF(BF7="",NA(),BF7)</f>
        <v>499.58</v>
      </c>
      <c r="BG6" s="22">
        <f t="shared" si="7"/>
        <v>539.63</v>
      </c>
      <c r="BH6" s="22">
        <f t="shared" si="7"/>
        <v>671.24</v>
      </c>
      <c r="BI6" s="22">
        <f t="shared" si="7"/>
        <v>551.35</v>
      </c>
      <c r="BJ6" s="22">
        <f t="shared" si="7"/>
        <v>465.85</v>
      </c>
      <c r="BK6" s="22">
        <f t="shared" si="7"/>
        <v>439.43</v>
      </c>
      <c r="BL6" s="22">
        <f t="shared" si="7"/>
        <v>438.41</v>
      </c>
      <c r="BM6" s="22">
        <f t="shared" si="7"/>
        <v>430.23</v>
      </c>
      <c r="BN6" s="22">
        <f t="shared" si="7"/>
        <v>429.24</v>
      </c>
      <c r="BO6" s="21" t="str">
        <f>IF(BO7="","",IF(BO7="-","【-】","【"&amp;SUBSTITUTE(TEXT(BO7,"#,##0.00"),"-","△")&amp;"】"))</f>
        <v>【264.86】</v>
      </c>
      <c r="BP6" s="22">
        <f>IF(BP7="",NA(),BP7)</f>
        <v>74.459999999999994</v>
      </c>
      <c r="BQ6" s="22">
        <f t="shared" ref="BQ6:BY6" si="8">IF(BQ7="",NA(),BQ7)</f>
        <v>116.96</v>
      </c>
      <c r="BR6" s="22">
        <f t="shared" si="8"/>
        <v>100.92</v>
      </c>
      <c r="BS6" s="22">
        <f t="shared" si="8"/>
        <v>70.88</v>
      </c>
      <c r="BT6" s="22">
        <f t="shared" si="8"/>
        <v>86.84</v>
      </c>
      <c r="BU6" s="22">
        <f t="shared" si="8"/>
        <v>92.39</v>
      </c>
      <c r="BV6" s="22">
        <f t="shared" si="8"/>
        <v>94.41</v>
      </c>
      <c r="BW6" s="22">
        <f t="shared" si="8"/>
        <v>90.96</v>
      </c>
      <c r="BX6" s="22">
        <f t="shared" si="8"/>
        <v>90.66</v>
      </c>
      <c r="BY6" s="22">
        <f t="shared" si="8"/>
        <v>90.78</v>
      </c>
      <c r="BZ6" s="21" t="str">
        <f>IF(BZ7="","",IF(BZ7="-","【-】","【"&amp;SUBSTITUTE(TEXT(BZ7,"#,##0.00"),"-","△")&amp;"】"))</f>
        <v>【97.59】</v>
      </c>
      <c r="CA6" s="22">
        <f>IF(CA7="",NA(),CA7)</f>
        <v>189.78</v>
      </c>
      <c r="CB6" s="22">
        <f t="shared" ref="CB6:CJ6" si="9">IF(CB7="",NA(),CB7)</f>
        <v>183.99</v>
      </c>
      <c r="CC6" s="22">
        <f t="shared" si="9"/>
        <v>190.9</v>
      </c>
      <c r="CD6" s="22">
        <f t="shared" si="9"/>
        <v>215.34</v>
      </c>
      <c r="CE6" s="22">
        <f t="shared" si="9"/>
        <v>212.29</v>
      </c>
      <c r="CF6" s="22">
        <f t="shared" si="9"/>
        <v>192.98</v>
      </c>
      <c r="CG6" s="22">
        <f t="shared" si="9"/>
        <v>192.13</v>
      </c>
      <c r="CH6" s="22">
        <f t="shared" si="9"/>
        <v>197.04</v>
      </c>
      <c r="CI6" s="22">
        <f t="shared" si="9"/>
        <v>199.33</v>
      </c>
      <c r="CJ6" s="22">
        <f t="shared" si="9"/>
        <v>202.75</v>
      </c>
      <c r="CK6" s="21" t="str">
        <f>IF(CK7="","",IF(CK7="-","【-】","【"&amp;SUBSTITUTE(TEXT(CK7,"#,##0.00"),"-","△")&amp;"】"))</f>
        <v>【181.66】</v>
      </c>
      <c r="CL6" s="22">
        <f>IF(CL7="",NA(),CL7)</f>
        <v>71.88</v>
      </c>
      <c r="CM6" s="22">
        <f t="shared" ref="CM6:CU6" si="10">IF(CM7="",NA(),CM7)</f>
        <v>71.650000000000006</v>
      </c>
      <c r="CN6" s="22">
        <f t="shared" si="10"/>
        <v>72.89</v>
      </c>
      <c r="CO6" s="22">
        <f t="shared" si="10"/>
        <v>72.319999999999993</v>
      </c>
      <c r="CP6" s="22">
        <f t="shared" si="10"/>
        <v>71.02</v>
      </c>
      <c r="CQ6" s="22">
        <f t="shared" si="10"/>
        <v>54.43</v>
      </c>
      <c r="CR6" s="22">
        <f t="shared" si="10"/>
        <v>53.87</v>
      </c>
      <c r="CS6" s="22">
        <f t="shared" si="10"/>
        <v>54.49</v>
      </c>
      <c r="CT6" s="22">
        <f t="shared" si="10"/>
        <v>54.8</v>
      </c>
      <c r="CU6" s="22">
        <f t="shared" si="10"/>
        <v>55.47</v>
      </c>
      <c r="CV6" s="21" t="str">
        <f>IF(CV7="","",IF(CV7="-","【-】","【"&amp;SUBSTITUTE(TEXT(CV7,"#,##0.00"),"-","△")&amp;"】"))</f>
        <v>【60.21】</v>
      </c>
      <c r="CW6" s="22">
        <f>IF(CW7="",NA(),CW7)</f>
        <v>87.71</v>
      </c>
      <c r="CX6" s="22">
        <f t="shared" ref="CX6:DF6" si="11">IF(CX7="",NA(),CX7)</f>
        <v>88.78</v>
      </c>
      <c r="CY6" s="22">
        <f t="shared" si="11"/>
        <v>88.34</v>
      </c>
      <c r="CZ6" s="22">
        <f t="shared" si="11"/>
        <v>87.74</v>
      </c>
      <c r="DA6" s="22">
        <f t="shared" si="11"/>
        <v>87.51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51.14</v>
      </c>
      <c r="DI6" s="22">
        <f t="shared" ref="DI6:DQ6" si="12">IF(DI7="",NA(),DI7)</f>
        <v>51.54</v>
      </c>
      <c r="DJ6" s="22">
        <f t="shared" si="12"/>
        <v>52.36</v>
      </c>
      <c r="DK6" s="22">
        <f t="shared" si="12"/>
        <v>52.76</v>
      </c>
      <c r="DL6" s="22">
        <f t="shared" si="12"/>
        <v>53.35</v>
      </c>
      <c r="DM6" s="22">
        <f t="shared" si="12"/>
        <v>49.39</v>
      </c>
      <c r="DN6" s="22">
        <f t="shared" si="12"/>
        <v>50.75</v>
      </c>
      <c r="DO6" s="22">
        <f t="shared" si="12"/>
        <v>51.72</v>
      </c>
      <c r="DP6" s="22">
        <f t="shared" si="12"/>
        <v>52.27</v>
      </c>
      <c r="DQ6" s="22">
        <f t="shared" si="12"/>
        <v>52.87</v>
      </c>
      <c r="DR6" s="21" t="str">
        <f>IF(DR7="","",IF(DR7="-","【-】","【"&amp;SUBSTITUTE(TEXT(DR7,"#,##0.00"),"-","△")&amp;"】"))</f>
        <v>【52.41】</v>
      </c>
      <c r="DS6" s="22">
        <f>IF(DS7="",NA(),DS7)</f>
        <v>43.06</v>
      </c>
      <c r="DT6" s="22">
        <f t="shared" ref="DT6:EB6" si="13">IF(DT7="",NA(),DT7)</f>
        <v>42.23</v>
      </c>
      <c r="DU6" s="22">
        <f t="shared" si="13"/>
        <v>41.89</v>
      </c>
      <c r="DV6" s="22">
        <f t="shared" si="13"/>
        <v>41.09</v>
      </c>
      <c r="DW6" s="22">
        <f t="shared" si="13"/>
        <v>40.5</v>
      </c>
      <c r="DX6" s="22">
        <f t="shared" si="13"/>
        <v>18.57</v>
      </c>
      <c r="DY6" s="22">
        <f t="shared" si="13"/>
        <v>21.14</v>
      </c>
      <c r="DZ6" s="22">
        <f t="shared" si="13"/>
        <v>22.12</v>
      </c>
      <c r="EA6" s="22">
        <f t="shared" si="13"/>
        <v>25.67</v>
      </c>
      <c r="EB6" s="22">
        <f t="shared" si="13"/>
        <v>26.86</v>
      </c>
      <c r="EC6" s="21" t="str">
        <f>IF(EC7="","",IF(EC7="-","【-】","【"&amp;SUBSTITUTE(TEXT(EC7,"#,##0.00"),"-","△")&amp;"】"))</f>
        <v>【26.78】</v>
      </c>
      <c r="ED6" s="22">
        <f>IF(ED7="",NA(),ED7)</f>
        <v>0.17</v>
      </c>
      <c r="EE6" s="22">
        <f t="shared" ref="EE6:EM6" si="14">IF(EE7="",NA(),EE7)</f>
        <v>0.83</v>
      </c>
      <c r="EF6" s="22">
        <f t="shared" si="14"/>
        <v>0.34</v>
      </c>
      <c r="EG6" s="22">
        <f t="shared" si="14"/>
        <v>0.81</v>
      </c>
      <c r="EH6" s="22">
        <f t="shared" si="14"/>
        <v>0.59</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23841</v>
      </c>
      <c r="D7" s="24">
        <v>46</v>
      </c>
      <c r="E7" s="24">
        <v>1</v>
      </c>
      <c r="F7" s="24">
        <v>0</v>
      </c>
      <c r="G7" s="24">
        <v>1</v>
      </c>
      <c r="H7" s="24" t="s">
        <v>93</v>
      </c>
      <c r="I7" s="24" t="s">
        <v>94</v>
      </c>
      <c r="J7" s="24" t="s">
        <v>95</v>
      </c>
      <c r="K7" s="24" t="s">
        <v>96</v>
      </c>
      <c r="L7" s="24" t="s">
        <v>97</v>
      </c>
      <c r="M7" s="24" t="s">
        <v>98</v>
      </c>
      <c r="N7" s="25" t="s">
        <v>99</v>
      </c>
      <c r="O7" s="25">
        <v>51.18</v>
      </c>
      <c r="P7" s="25">
        <v>98.26</v>
      </c>
      <c r="Q7" s="25">
        <v>4576</v>
      </c>
      <c r="R7" s="25">
        <v>11540</v>
      </c>
      <c r="S7" s="25">
        <v>46.43</v>
      </c>
      <c r="T7" s="25">
        <v>248.55</v>
      </c>
      <c r="U7" s="25">
        <v>11190</v>
      </c>
      <c r="V7" s="25">
        <v>46.4</v>
      </c>
      <c r="W7" s="25">
        <v>241.16</v>
      </c>
      <c r="X7" s="25">
        <v>126.09</v>
      </c>
      <c r="Y7" s="25">
        <v>116.91</v>
      </c>
      <c r="Z7" s="25">
        <v>122.98</v>
      </c>
      <c r="AA7" s="25">
        <v>106.12</v>
      </c>
      <c r="AB7" s="25">
        <v>102.57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456.62</v>
      </c>
      <c r="AU7" s="25">
        <v>367.14</v>
      </c>
      <c r="AV7" s="25">
        <v>463.39</v>
      </c>
      <c r="AW7" s="25">
        <v>422.67</v>
      </c>
      <c r="AX7" s="25">
        <v>395.56</v>
      </c>
      <c r="AY7" s="25">
        <v>371.81</v>
      </c>
      <c r="AZ7" s="25">
        <v>384.23</v>
      </c>
      <c r="BA7" s="25">
        <v>364.3</v>
      </c>
      <c r="BB7" s="25">
        <v>378.87</v>
      </c>
      <c r="BC7" s="25">
        <v>362.35</v>
      </c>
      <c r="BD7" s="25">
        <v>239.69</v>
      </c>
      <c r="BE7" s="25">
        <v>761.91</v>
      </c>
      <c r="BF7" s="25">
        <v>499.58</v>
      </c>
      <c r="BG7" s="25">
        <v>539.63</v>
      </c>
      <c r="BH7" s="25">
        <v>671.24</v>
      </c>
      <c r="BI7" s="25">
        <v>551.35</v>
      </c>
      <c r="BJ7" s="25">
        <v>465.85</v>
      </c>
      <c r="BK7" s="25">
        <v>439.43</v>
      </c>
      <c r="BL7" s="25">
        <v>438.41</v>
      </c>
      <c r="BM7" s="25">
        <v>430.23</v>
      </c>
      <c r="BN7" s="25">
        <v>429.24</v>
      </c>
      <c r="BO7" s="25">
        <v>264.86</v>
      </c>
      <c r="BP7" s="25">
        <v>74.459999999999994</v>
      </c>
      <c r="BQ7" s="25">
        <v>116.96</v>
      </c>
      <c r="BR7" s="25">
        <v>100.92</v>
      </c>
      <c r="BS7" s="25">
        <v>70.88</v>
      </c>
      <c r="BT7" s="25">
        <v>86.84</v>
      </c>
      <c r="BU7" s="25">
        <v>92.39</v>
      </c>
      <c r="BV7" s="25">
        <v>94.41</v>
      </c>
      <c r="BW7" s="25">
        <v>90.96</v>
      </c>
      <c r="BX7" s="25">
        <v>90.66</v>
      </c>
      <c r="BY7" s="25">
        <v>90.78</v>
      </c>
      <c r="BZ7" s="25">
        <v>97.59</v>
      </c>
      <c r="CA7" s="25">
        <v>189.78</v>
      </c>
      <c r="CB7" s="25">
        <v>183.99</v>
      </c>
      <c r="CC7" s="25">
        <v>190.9</v>
      </c>
      <c r="CD7" s="25">
        <v>215.34</v>
      </c>
      <c r="CE7" s="25">
        <v>212.29</v>
      </c>
      <c r="CF7" s="25">
        <v>192.98</v>
      </c>
      <c r="CG7" s="25">
        <v>192.13</v>
      </c>
      <c r="CH7" s="25">
        <v>197.04</v>
      </c>
      <c r="CI7" s="25">
        <v>199.33</v>
      </c>
      <c r="CJ7" s="25">
        <v>202.75</v>
      </c>
      <c r="CK7" s="25">
        <v>181.66</v>
      </c>
      <c r="CL7" s="25">
        <v>71.88</v>
      </c>
      <c r="CM7" s="25">
        <v>71.650000000000006</v>
      </c>
      <c r="CN7" s="25">
        <v>72.89</v>
      </c>
      <c r="CO7" s="25">
        <v>72.319999999999993</v>
      </c>
      <c r="CP7" s="25">
        <v>71.02</v>
      </c>
      <c r="CQ7" s="25">
        <v>54.43</v>
      </c>
      <c r="CR7" s="25">
        <v>53.87</v>
      </c>
      <c r="CS7" s="25">
        <v>54.49</v>
      </c>
      <c r="CT7" s="25">
        <v>54.8</v>
      </c>
      <c r="CU7" s="25">
        <v>55.47</v>
      </c>
      <c r="CV7" s="25">
        <v>60.21</v>
      </c>
      <c r="CW7" s="25">
        <v>87.71</v>
      </c>
      <c r="CX7" s="25">
        <v>88.78</v>
      </c>
      <c r="CY7" s="25">
        <v>88.34</v>
      </c>
      <c r="CZ7" s="25">
        <v>87.74</v>
      </c>
      <c r="DA7" s="25">
        <v>87.51</v>
      </c>
      <c r="DB7" s="25">
        <v>79.44</v>
      </c>
      <c r="DC7" s="25">
        <v>79.489999999999995</v>
      </c>
      <c r="DD7" s="25">
        <v>78.8</v>
      </c>
      <c r="DE7" s="25">
        <v>77.98</v>
      </c>
      <c r="DF7" s="25">
        <v>76.97</v>
      </c>
      <c r="DG7" s="25">
        <v>89.21</v>
      </c>
      <c r="DH7" s="25">
        <v>51.14</v>
      </c>
      <c r="DI7" s="25">
        <v>51.54</v>
      </c>
      <c r="DJ7" s="25">
        <v>52.36</v>
      </c>
      <c r="DK7" s="25">
        <v>52.76</v>
      </c>
      <c r="DL7" s="25">
        <v>53.35</v>
      </c>
      <c r="DM7" s="25">
        <v>49.39</v>
      </c>
      <c r="DN7" s="25">
        <v>50.75</v>
      </c>
      <c r="DO7" s="25">
        <v>51.72</v>
      </c>
      <c r="DP7" s="25">
        <v>52.27</v>
      </c>
      <c r="DQ7" s="25">
        <v>52.87</v>
      </c>
      <c r="DR7" s="25">
        <v>52.41</v>
      </c>
      <c r="DS7" s="25">
        <v>43.06</v>
      </c>
      <c r="DT7" s="25">
        <v>42.23</v>
      </c>
      <c r="DU7" s="25">
        <v>41.89</v>
      </c>
      <c r="DV7" s="25">
        <v>41.09</v>
      </c>
      <c r="DW7" s="25">
        <v>40.5</v>
      </c>
      <c r="DX7" s="25">
        <v>18.57</v>
      </c>
      <c r="DY7" s="25">
        <v>21.14</v>
      </c>
      <c r="DZ7" s="25">
        <v>22.12</v>
      </c>
      <c r="EA7" s="25">
        <v>25.67</v>
      </c>
      <c r="EB7" s="25">
        <v>26.86</v>
      </c>
      <c r="EC7" s="25">
        <v>26.78</v>
      </c>
      <c r="ED7" s="25">
        <v>0.17</v>
      </c>
      <c r="EE7" s="25">
        <v>0.83</v>
      </c>
      <c r="EF7" s="25">
        <v>0.34</v>
      </c>
      <c r="EG7" s="25">
        <v>0.81</v>
      </c>
      <c r="EH7" s="25">
        <v>0.59</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 朋也</cp:lastModifiedBy>
  <cp:lastPrinted>2026-01-15T02:36:20Z</cp:lastPrinted>
  <dcterms:created xsi:type="dcterms:W3CDTF">2025-12-12T09:10:45Z</dcterms:created>
  <dcterms:modified xsi:type="dcterms:W3CDTF">2026-02-10T02:53:53Z</dcterms:modified>
  <cp:category/>
</cp:coreProperties>
</file>