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S-XEL63A\share\2下水道係\け_経営分析\R06経営比較分析表\【公共下水道事業】2024_023817_46_1718\【経営比較分析表】2024_023817_46_1718\"/>
    </mc:Choice>
  </mc:AlternateContent>
  <xr:revisionPtr revIDLastSave="0" documentId="13_ncr:1_{E00AE141-F2C7-44AB-9CFD-975F94E1BCB5}" xr6:coauthVersionLast="47" xr6:coauthVersionMax="47" xr10:uidLastSave="{00000000-0000-0000-0000-000000000000}"/>
  <workbookProtection workbookAlgorithmName="SHA-512" workbookHashValue="afMgLCnAkeVw1Y4c7FAzDKcBI7r/L5mUYQvAk9FvbfjEGM5Wwvncvemocj1NFQuPlqhnG/0jbSQ7UBgJxROU3g==" workbookSaltValue="QnAdBUyDZenkHxQO+oBG7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I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<sst xmlns="http://schemas.openxmlformats.org/spreadsheetml/2006/main" count="236" uniqueCount="115">
  <si>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</si>
  <si>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</si>
  <si>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</si>
  <si>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</si>
  <si>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</si>
  <si>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</si>
  <si>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</si>
  <si>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</si>
  <si>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</si>
  <si>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</si>
  <si>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</si>
  <si>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</si>
  <si>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</si>
  <si>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</si>
  <si>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</si>
  <si>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</si>
  <si>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</si>
  <si>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</si>
  <si>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</si>
  <si>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</si>
  <si>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</si>
  <si>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</si>
  <si>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</si>
  <si>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</si>
  <si>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</si>
  <si>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</si>
  <si>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</si>
  <si>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</si>
  <si>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</si>
  <si>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</si>
  <si>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</si>
  <si>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</si>
  <si>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</si>
  <si>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</si>
  <si>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</si>
  <si>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</si>
  <si>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</si>
  <si>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</si>
  <si>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</si>
  <si>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</si>
  <si>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</si>
  <si>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</si>
  <si>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</si>
  <si>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</si>
  <si>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</si>
  <si>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</si>
  <si>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</si>
  <si>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</si>
  <si>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</si>
  <si>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</si>
  <si>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</si>
  <si>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</si>
  <si>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</si>
  <si>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</si>
  <si>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</si>
  <si>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</si>
  <si>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</si>
  <si>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</si>
  <si>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</si>
  <si>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</si>
  <si>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</si>
  <si>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</si>
  <si>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</si>
  <si>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</si>
  <si>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</si>
  <si>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</si>
  <si>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</si>
  <si>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</si>
  <si>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</si>
  <si>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</si>
  <si>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</si>
  <si>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</si>
  <si>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</si>
  <si>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</si>
  <si>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</si>
  <si>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</si>
  <si>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</si>
  <si>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</si>
  <si>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</si>
  <si>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</si>
  <si>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</si>
  <si>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</si>
  <si>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</si>
  <si>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</si>
  <si>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</si>
  <si>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</si>
  <si>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</si>
  <si>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</si>
  <si>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</si>
  <si>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</si>
  <si>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</si>
  <si>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</si>
  <si>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</si>
  <si>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</si>
  <si>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</si>
  <si>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板柳町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</si>
  <si>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</si>
  <si>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</si>
  <si>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</si>
  <si>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</si>
  <si>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</si>
  <si>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</si>
  <si>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</si>
  <si>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</si>
  <si>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</si>
  <si>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</si>
  <si>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</si>
  <si>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</si>
  <si>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</si>
  <si>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</si>
  <si>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</si>
  <si>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</si>
  <si>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経常収支比率は、健全経営の水準とされる100％を上回っており、現在のところ累積欠損金はなく、経営の健全性が図られている。
　企業債残高対事業規模比率は、整備開始が平成２年度からと遅かったため、類似団体と比べ高い状況にある。「汚水処理施設の令和８年度概成」に向け、令和２年度より投資を増額し企業債を活用していることから、上昇傾向にある。
　経費回収率は、令和４年度まで100％を上回っていたが、令和５年度から流域下水道維持管理負担金が大幅に増加したため悪化している。
　汚水処理原価は、流域下水道維持管理負担金の増加により上昇してきているが、類似団体と比較すると下回っている。
　水洗化率は、過疎化による処理区域内人口の減少、水洗化人口の減少に伴い、類似団体に比べ低い状況にある。前年に比べ改善はされたが、引き続き融資あっせん制度等による費用の助成、戸別訪問や印刷物による広報を行い、水洗化率の向上を図っていく。
　将来の経営の健全性を保つためにも、更なる経費回収率の向上、汚水処理原価の低減、並びに水洗化率の向上による、より一層の効率化が求められる。</t>
    <rPh sb="1" eb="3">
      <t>ケイジョウ</t>
    </rPh>
    <rPh sb="3" eb="5">
      <t>シュウシ</t>
    </rPh>
    <rPh sb="5" eb="7">
      <t>ヒリツ</t>
    </rPh>
    <rPh sb="9" eb="11">
      <t>ケンゼン</t>
    </rPh>
    <rPh sb="11" eb="13">
      <t>ケイエイ</t>
    </rPh>
    <rPh sb="14" eb="16">
      <t>スイジュン</t>
    </rPh>
    <rPh sb="25" eb="27">
      <t>ウワマワ</t>
    </rPh>
    <rPh sb="32" eb="34">
      <t>ゲンザイ</t>
    </rPh>
    <rPh sb="38" eb="40">
      <t>ルイセキ</t>
    </rPh>
    <rPh sb="40" eb="42">
      <t>ケッソン</t>
    </rPh>
    <rPh sb="42" eb="43">
      <t>キン</t>
    </rPh>
    <rPh sb="47" eb="49">
      <t>ケイエイ</t>
    </rPh>
    <rPh sb="50" eb="52">
      <t>ケンゼン</t>
    </rPh>
    <rPh sb="52" eb="53">
      <t>セイ</t>
    </rPh>
    <rPh sb="54" eb="55">
      <t>ハカ</t>
    </rPh>
    <rPh sb="63" eb="65">
      <t>キギョウ</t>
    </rPh>
    <rPh sb="65" eb="66">
      <t>サイ</t>
    </rPh>
    <rPh sb="66" eb="68">
      <t>ザンダカ</t>
    </rPh>
    <rPh sb="68" eb="69">
      <t>タイ</t>
    </rPh>
    <rPh sb="69" eb="71">
      <t>ジギョウ</t>
    </rPh>
    <rPh sb="71" eb="73">
      <t>キボ</t>
    </rPh>
    <rPh sb="73" eb="75">
      <t>ヒリツ</t>
    </rPh>
    <rPh sb="77" eb="79">
      <t>セイビ</t>
    </rPh>
    <rPh sb="79" eb="81">
      <t>カイシ</t>
    </rPh>
    <rPh sb="170" eb="172">
      <t>ケイヒ</t>
    </rPh>
    <rPh sb="172" eb="175">
      <t>カイシュウリツ</t>
    </rPh>
    <rPh sb="235" eb="237">
      <t>オスイ</t>
    </rPh>
    <rPh sb="237" eb="239">
      <t>ショリ</t>
    </rPh>
    <rPh sb="239" eb="241">
      <t>ゲンカ</t>
    </rPh>
    <rPh sb="290" eb="293">
      <t>スイセンカ</t>
    </rPh>
    <rPh sb="293" eb="294">
      <t>リツ</t>
    </rPh>
    <rPh sb="310" eb="312">
      <t>ゲンショウ</t>
    </rPh>
    <rPh sb="340" eb="342">
      <t>ゼンネン</t>
    </rPh>
    <rPh sb="343" eb="344">
      <t>クラ</t>
    </rPh>
    <rPh sb="345" eb="347">
      <t>カイゼン</t>
    </rPh>
    <rPh sb="353" eb="354">
      <t>ヒ</t>
    </rPh>
    <rPh sb="355" eb="356">
      <t>ツヅ</t>
    </rPh>
    <phoneticPr fontId="4"/>
  </si>
  <si>
    <t>　現在のところ経営状況は安定しているが、今後は過疎化等による急激な人口減少に伴う使用料収入の減少、施設の改築（更新・長寿命化）に伴う費用の増加が見込まれるため、未収金の回収や維持管理費の削減等、事業運営について十分な検討が必要である。
　また、令和６年度に経営戦略を改定しており、作成された経費回収率向上に向けたロードマップに基づき、経営の健全化を図るための取組を進めていく。</t>
    <rPh sb="122" eb="124">
      <t>レイワ</t>
    </rPh>
    <rPh sb="125" eb="127">
      <t>ネンド</t>
    </rPh>
    <rPh sb="140" eb="142">
      <t>サクセイ</t>
    </rPh>
    <rPh sb="163" eb="164">
      <t>モト</t>
    </rPh>
    <phoneticPr fontId="4"/>
  </si>
  <si>
    <t>　有形固定資産減価償却率は、現在も未普及解消のため管渠整備を実施していることから、類似団体に比べ高い状況にある。
　平成２年度から管渠工事を行っており、耐用年数を超えた管渠は無いため、改築は行っていない。
　今後は耐用年数を超えることを見据え、長期的な視点で老朽化の進展状況を考慮し、緊急度の高いものから優先順位を付けて補修を実施する。また、ストックマネジメント計画に基づき点検・調査を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</si>
</sst>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F-4560-9B12-B9C98644C7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9DFF-4560-9B12-B9C98644C7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C8-4EEB-90AC-468D645E66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C5C8-4EEB-90AC-468D645E66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76.69</c:v>
                </c:pt>
                <c:pt idx="1">
                  <c:v>75.38</c:v>
                </c:pt>
                <c:pt idx="2">
                  <c:v>73.930000000000007</c:v>
                </c:pt>
                <c:pt idx="3">
                  <c:v>73.81</c:v>
                </c:pt>
                <c:pt idx="4">
                  <c:v>74.61</c:v>
                </c:pt>
              </c:numCache>
            </c:numRef>
          </c:val>
          <c:extLst>
            <c:ext xmlns:c16="http://schemas.microsoft.com/office/drawing/2014/chart" uri="{C3380CC4-5D6E-409C-BE32-E72D297353CC}">
              <c16:uniqueId val="{00000000-5E6B-48E5-B43A-79736B186C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5E6B-48E5-B43A-79736B186C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117.07</c:v>
                </c:pt>
                <c:pt idx="1">
                  <c:v>116.05</c:v>
                </c:pt>
                <c:pt idx="2">
                  <c:v>113.49</c:v>
                </c:pt>
                <c:pt idx="3">
                  <c:v>111.62</c:v>
                </c:pt>
                <c:pt idx="4">
                  <c:v>107.42</c:v>
                </c:pt>
              </c:numCache>
            </c:numRef>
          </c:val>
          <c:extLst>
            <c:ext xmlns:c16="http://schemas.microsoft.com/office/drawing/2014/chart" uri="{C3380CC4-5D6E-409C-BE32-E72D297353CC}">
              <c16:uniqueId val="{00000000-77C0-4073-9389-0D60A6DAE7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77C0-4073-9389-0D60A6DAE7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33.24</c:v>
                </c:pt>
                <c:pt idx="1">
                  <c:v>33.520000000000003</c:v>
                </c:pt>
                <c:pt idx="2">
                  <c:v>33.880000000000003</c:v>
                </c:pt>
                <c:pt idx="3">
                  <c:v>34.39</c:v>
                </c:pt>
                <c:pt idx="4">
                  <c:v>34.979999999999997</c:v>
                </c:pt>
              </c:numCache>
            </c:numRef>
          </c:val>
          <c:extLst>
            <c:ext xmlns:c16="http://schemas.microsoft.com/office/drawing/2014/chart" uri="{C3380CC4-5D6E-409C-BE32-E72D297353CC}">
              <c16:uniqueId val="{00000000-7F88-481A-A1C9-DF959FDDBC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7F88-481A-A1C9-DF959FDDBC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DC-4659-B888-2FA5047D20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DC-4659-B888-2FA5047D20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29-43C2-9463-337D10A1B8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0A29-43C2-9463-337D10A1B8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59.92</c:v>
                </c:pt>
                <c:pt idx="1">
                  <c:v>53.02</c:v>
                </c:pt>
                <c:pt idx="2">
                  <c:v>60.4</c:v>
                </c:pt>
                <c:pt idx="3">
                  <c:v>49.63</c:v>
                </c:pt>
                <c:pt idx="4">
                  <c:v>24.92</c:v>
                </c:pt>
              </c:numCache>
            </c:numRef>
          </c:val>
          <c:extLst>
            <c:ext xmlns:c16="http://schemas.microsoft.com/office/drawing/2014/chart" uri="{C3380CC4-5D6E-409C-BE32-E72D297353CC}">
              <c16:uniqueId val="{00000000-D21D-414B-AA37-08D775F6BC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D21D-414B-AA37-08D775F6BC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2909.32</c:v>
                </c:pt>
                <c:pt idx="1">
                  <c:v>2977.31</c:v>
                </c:pt>
                <c:pt idx="2">
                  <c:v>3065.4</c:v>
                </c:pt>
                <c:pt idx="3">
                  <c:v>3020.6</c:v>
                </c:pt>
                <c:pt idx="4">
                  <c:v>2983.57</c:v>
                </c:pt>
              </c:numCache>
            </c:numRef>
          </c:val>
          <c:extLst>
            <c:ext xmlns:c16="http://schemas.microsoft.com/office/drawing/2014/chart" uri="{C3380CC4-5D6E-409C-BE32-E72D297353CC}">
              <c16:uniqueId val="{00000000-BB19-4644-8974-A77B2C4EF6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BB19-4644-8974-A77B2C4EF6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158.83000000000001</c:v>
                </c:pt>
                <c:pt idx="1">
                  <c:v>129.63</c:v>
                </c:pt>
                <c:pt idx="2">
                  <c:v>121.12</c:v>
                </c:pt>
                <c:pt idx="3">
                  <c:v>82.85</c:v>
                </c:pt>
                <c:pt idx="4">
                  <c:v>74.37</c:v>
                </c:pt>
              </c:numCache>
            </c:numRef>
          </c:val>
          <c:extLst>
            <c:ext xmlns:c16="http://schemas.microsoft.com/office/drawing/2014/chart" uri="{C3380CC4-5D6E-409C-BE32-E72D297353CC}">
              <c16:uniqueId val="{00000000-EB80-43B7-AACC-E18FE2A77A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EB80-43B7-AACC-E18FE2A77A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89.39</c:v>
                </c:pt>
                <c:pt idx="1">
                  <c:v>108.68</c:v>
                </c:pt>
                <c:pt idx="2">
                  <c:v>115.8</c:v>
                </c:pt>
                <c:pt idx="3">
                  <c:v>168.52</c:v>
                </c:pt>
                <c:pt idx="4">
                  <c:v>194.1</c:v>
                </c:pt>
              </c:numCache>
            </c:numRef>
          </c:val>
          <c:extLst>
            <c:ext xmlns:c16="http://schemas.microsoft.com/office/drawing/2014/chart" uri="{C3380CC4-5D6E-409C-BE32-E72D297353CC}">
              <c16:uniqueId val="{00000000-416E-4624-8464-D833894713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416E-4624-8464-D833894713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板柳町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12198</v>
      </c>
      <c r="AM8" s="45"/>
      <c r="AN8" s="45"/>
      <c r="AO8" s="45"/>
      <c r="AP8" s="45"/>
      <c r="AQ8" s="45"/>
      <c r="AR8" s="45"/>
      <c r="AS8" s="45"/>
      <c r="AT8" s="44">
        <f>データ!T6</f>
        <v>41.88</v>
      </c>
      <c r="AU8" s="44"/>
      <c r="AV8" s="44"/>
      <c r="AW8" s="44"/>
      <c r="AX8" s="44"/>
      <c r="AY8" s="44"/>
      <c r="AZ8" s="44"/>
      <c r="BA8" s="44"/>
      <c r="BB8" s="44">
        <f>データ!U6</f>
        <v>291.26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48.97</v>
      </c>
      <c r="J10" s="44"/>
      <c r="K10" s="44"/>
      <c r="L10" s="44"/>
      <c r="M10" s="44"/>
      <c r="N10" s="44"/>
      <c r="O10" s="44"/>
      <c r="P10" s="44">
        <f>データ!P6</f>
        <v>62.9</v>
      </c>
      <c r="Q10" s="44"/>
      <c r="R10" s="44"/>
      <c r="S10" s="44"/>
      <c r="T10" s="44"/>
      <c r="U10" s="44"/>
      <c r="V10" s="44"/>
      <c r="W10" s="44">
        <f>データ!Q6</f>
        <v>81.67</v>
      </c>
      <c r="X10" s="44"/>
      <c r="Y10" s="44"/>
      <c r="Z10" s="44"/>
      <c r="AA10" s="44"/>
      <c r="AB10" s="44"/>
      <c r="AC10" s="44"/>
      <c r="AD10" s="45">
        <f>データ!R6</f>
        <v>2920</v>
      </c>
      <c r="AE10" s="45"/>
      <c r="AF10" s="45"/>
      <c r="AG10" s="45"/>
      <c r="AH10" s="45"/>
      <c r="AI10" s="45"/>
      <c r="AJ10" s="45"/>
      <c r="AK10" s="2"/>
      <c r="AL10" s="45">
        <f>データ!V6</f>
        <v>7617</v>
      </c>
      <c r="AM10" s="45"/>
      <c r="AN10" s="45"/>
      <c r="AO10" s="45"/>
      <c r="AP10" s="45"/>
      <c r="AQ10" s="45"/>
      <c r="AR10" s="45"/>
      <c r="AS10" s="45"/>
      <c r="AT10" s="44">
        <f>データ!W6</f>
        <v>3.67</v>
      </c>
      <c r="AU10" s="44"/>
      <c r="AV10" s="44"/>
      <c r="AW10" s="44"/>
      <c r="AX10" s="44"/>
      <c r="AY10" s="44"/>
      <c r="AZ10" s="44"/>
      <c r="BA10" s="44"/>
      <c r="BB10" s="44">
        <f>データ!X6</f>
        <v>2075.48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0M5Lwa5xj5LwHGL7vRKu0tqOGIgozNnQ4pM6vbFaeAKYvVjrYo4VGKNnVsMDQVpY3pYG+zBCoSCOiAMJHwM4w==" saltValue="LH6m2AMcCEz0v5Aae3Z/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23817</v>
      </c>
      <c r="D6" s="19">
        <f t="shared" si="3"/>
        <v>46</v>
      </c>
      <c r="E6" s="19">
        <f t="shared" si="3"/>
        <v>17</v>
      </c>
      <c r="F6" s="19">
        <f t="shared" si="3"/>
        <v>1</v>
      </c>
      <c r="G6" s="19">
        <f t="shared" si="3"/>
        <v>0</v>
      </c>
      <c r="H6" s="19" t="str">
        <f t="shared" si="3"/>
        <v>青森県　板柳町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48.97</v>
      </c>
      <c r="P6" s="20">
        <f t="shared" si="3"/>
        <v>62.9</v>
      </c>
      <c r="Q6" s="20">
        <f t="shared" si="3"/>
        <v>81.67</v>
      </c>
      <c r="R6" s="20">
        <f t="shared" si="3"/>
        <v>2920</v>
      </c>
      <c r="S6" s="20">
        <f t="shared" si="3"/>
        <v>12198</v>
      </c>
      <c r="T6" s="20">
        <f t="shared" si="3"/>
        <v>41.88</v>
      </c>
      <c r="U6" s="20">
        <f t="shared" si="3"/>
        <v>291.26</v>
      </c>
      <c r="V6" s="20">
        <f t="shared" si="3"/>
        <v>7617</v>
      </c>
      <c r="W6" s="20">
        <f t="shared" si="3"/>
        <v>3.67</v>
      </c>
      <c r="X6" s="20">
        <f t="shared" si="3"/>
        <v>2075.48</v>
      </c>
      <c r="Y6" s="21">
        <f>IF(Y7="",NA(),Y7)</f>
        <v>117.07</v>
      </c>
      <c r="Z6" s="21">
        <f t="shared" ref="Z6:AH6" si="4">IF(Z7="",NA(),Z7)</f>
        <v>116.05</v>
      </c>
      <c r="AA6" s="21">
        <f t="shared" si="4"/>
        <v>113.49</v>
      </c>
      <c r="AB6" s="21">
        <f t="shared" si="4"/>
        <v>111.62</v>
      </c>
      <c r="AC6" s="21">
        <f t="shared" si="4"/>
        <v>107.42</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59.92</v>
      </c>
      <c r="AV6" s="21">
        <f t="shared" ref="AV6:BD6" si="6">IF(AV7="",NA(),AV7)</f>
        <v>53.02</v>
      </c>
      <c r="AW6" s="21">
        <f t="shared" si="6"/>
        <v>60.4</v>
      </c>
      <c r="AX6" s="21">
        <f t="shared" si="6"/>
        <v>49.63</v>
      </c>
      <c r="AY6" s="21">
        <f t="shared" si="6"/>
        <v>24.92</v>
      </c>
      <c r="AZ6" s="21">
        <f t="shared" si="6"/>
        <v>48.56</v>
      </c>
      <c r="BA6" s="21">
        <f t="shared" si="6"/>
        <v>47.58</v>
      </c>
      <c r="BB6" s="21">
        <f t="shared" si="6"/>
        <v>51.09</v>
      </c>
      <c r="BC6" s="21">
        <f t="shared" si="6"/>
        <v>57.42</v>
      </c>
      <c r="BD6" s="21">
        <f t="shared" si="6"/>
        <v>56.13</v>
      </c>
      <c r="BE6" s="20" t="str">
        <f>IF(BE7="","",IF(BE7="-","【-】","【"&amp;SUBSTITUTE(TEXT(BE7,"#,##0.00"),"-","△")&amp;"】"))</f>
        <v>【82.75】</v>
      </c>
      <c r="BF6" s="21">
        <f>IF(BF7="",NA(),BF7)</f>
        <v>2909.32</v>
      </c>
      <c r="BG6" s="21">
        <f t="shared" ref="BG6:BO6" si="7">IF(BG7="",NA(),BG7)</f>
        <v>2977.31</v>
      </c>
      <c r="BH6" s="21">
        <f t="shared" si="7"/>
        <v>3065.4</v>
      </c>
      <c r="BI6" s="21">
        <f t="shared" si="7"/>
        <v>3020.6</v>
      </c>
      <c r="BJ6" s="21">
        <f t="shared" si="7"/>
        <v>2983.57</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158.83000000000001</v>
      </c>
      <c r="BR6" s="21">
        <f t="shared" ref="BR6:BZ6" si="8">IF(BR7="",NA(),BR7)</f>
        <v>129.63</v>
      </c>
      <c r="BS6" s="21">
        <f t="shared" si="8"/>
        <v>121.12</v>
      </c>
      <c r="BT6" s="21">
        <f t="shared" si="8"/>
        <v>82.85</v>
      </c>
      <c r="BU6" s="21">
        <f t="shared" si="8"/>
        <v>74.37</v>
      </c>
      <c r="BV6" s="21">
        <f t="shared" si="8"/>
        <v>79.77</v>
      </c>
      <c r="BW6" s="21">
        <f t="shared" si="8"/>
        <v>79.63</v>
      </c>
      <c r="BX6" s="21">
        <f t="shared" si="8"/>
        <v>76.78</v>
      </c>
      <c r="BY6" s="21">
        <f t="shared" si="8"/>
        <v>75.41</v>
      </c>
      <c r="BZ6" s="21">
        <f t="shared" si="8"/>
        <v>72.84</v>
      </c>
      <c r="CA6" s="20" t="str">
        <f>IF(CA7="","",IF(CA7="-","【-】","【"&amp;SUBSTITUTE(TEXT(CA7,"#,##0.00"),"-","△")&amp;"】"))</f>
        <v>【97.94】</v>
      </c>
      <c r="CB6" s="21">
        <f>IF(CB7="",NA(),CB7)</f>
        <v>89.39</v>
      </c>
      <c r="CC6" s="21">
        <f t="shared" ref="CC6:CK6" si="9">IF(CC7="",NA(),CC7)</f>
        <v>108.68</v>
      </c>
      <c r="CD6" s="21">
        <f t="shared" si="9"/>
        <v>115.8</v>
      </c>
      <c r="CE6" s="21">
        <f t="shared" si="9"/>
        <v>168.52</v>
      </c>
      <c r="CF6" s="21">
        <f t="shared" si="9"/>
        <v>194.1</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76.69</v>
      </c>
      <c r="CY6" s="21">
        <f t="shared" ref="CY6:DG6" si="11">IF(CY7="",NA(),CY7)</f>
        <v>75.38</v>
      </c>
      <c r="CZ6" s="21">
        <f t="shared" si="11"/>
        <v>73.930000000000007</v>
      </c>
      <c r="DA6" s="21">
        <f t="shared" si="11"/>
        <v>73.81</v>
      </c>
      <c r="DB6" s="21">
        <f t="shared" si="11"/>
        <v>74.61</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33.24</v>
      </c>
      <c r="DJ6" s="21">
        <f t="shared" ref="DJ6:DR6" si="12">IF(DJ7="",NA(),DJ7)</f>
        <v>33.520000000000003</v>
      </c>
      <c r="DK6" s="21">
        <f t="shared" si="12"/>
        <v>33.880000000000003</v>
      </c>
      <c r="DL6" s="21">
        <f t="shared" si="12"/>
        <v>34.39</v>
      </c>
      <c r="DM6" s="21">
        <f t="shared" si="12"/>
        <v>34.979999999999997</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23817</v>
      </c>
      <c r="D7" s="23">
        <v>46</v>
      </c>
      <c r="E7" s="23">
        <v>17</v>
      </c>
      <c r="F7" s="23">
        <v>1</v>
      </c>
      <c r="G7" s="23">
        <v>0</v>
      </c>
      <c r="H7" s="23" t="s">
        <v>95</v>
      </c>
      <c r="I7" s="23" t="s">
        <v>96</v>
      </c>
      <c r="J7" s="23" t="s">
        <v>97</v>
      </c>
      <c r="K7" s="23" t="s">
        <v>98</v>
      </c>
      <c r="L7" s="23" t="s">
        <v>99</v>
      </c>
      <c r="M7" s="23" t="s">
        <v>100</v>
      </c>
      <c r="N7" s="24" t="s">
        <v>101</v>
      </c>
      <c r="O7" s="24">
        <v>48.97</v>
      </c>
      <c r="P7" s="24">
        <v>62.9</v>
      </c>
      <c r="Q7" s="24">
        <v>81.67</v>
      </c>
      <c r="R7" s="24">
        <v>2920</v>
      </c>
      <c r="S7" s="24">
        <v>12198</v>
      </c>
      <c r="T7" s="24">
        <v>41.88</v>
      </c>
      <c r="U7" s="24">
        <v>291.26</v>
      </c>
      <c r="V7" s="24">
        <v>7617</v>
      </c>
      <c r="W7" s="24">
        <v>3.67</v>
      </c>
      <c r="X7" s="24">
        <v>2075.48</v>
      </c>
      <c r="Y7" s="24">
        <v>117.07</v>
      </c>
      <c r="Z7" s="24">
        <v>116.05</v>
      </c>
      <c r="AA7" s="24">
        <v>113.49</v>
      </c>
      <c r="AB7" s="24">
        <v>111.62</v>
      </c>
      <c r="AC7" s="24">
        <v>107.42</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59.92</v>
      </c>
      <c r="AV7" s="24">
        <v>53.02</v>
      </c>
      <c r="AW7" s="24">
        <v>60.4</v>
      </c>
      <c r="AX7" s="24">
        <v>49.63</v>
      </c>
      <c r="AY7" s="24">
        <v>24.92</v>
      </c>
      <c r="AZ7" s="24">
        <v>48.56</v>
      </c>
      <c r="BA7" s="24">
        <v>47.58</v>
      </c>
      <c r="BB7" s="24">
        <v>51.09</v>
      </c>
      <c r="BC7" s="24">
        <v>57.42</v>
      </c>
      <c r="BD7" s="24">
        <v>56.13</v>
      </c>
      <c r="BE7" s="24">
        <v>82.75</v>
      </c>
      <c r="BF7" s="24">
        <v>2909.32</v>
      </c>
      <c r="BG7" s="24">
        <v>2977.31</v>
      </c>
      <c r="BH7" s="24">
        <v>3065.4</v>
      </c>
      <c r="BI7" s="24">
        <v>3020.6</v>
      </c>
      <c r="BJ7" s="24">
        <v>2983.57</v>
      </c>
      <c r="BK7" s="24">
        <v>1245.0999999999999</v>
      </c>
      <c r="BL7" s="24">
        <v>1108.8</v>
      </c>
      <c r="BM7" s="24">
        <v>1194.56</v>
      </c>
      <c r="BN7" s="24">
        <v>1174.6099999999999</v>
      </c>
      <c r="BO7" s="24">
        <v>1343.89</v>
      </c>
      <c r="BP7" s="24">
        <v>602.55999999999995</v>
      </c>
      <c r="BQ7" s="24">
        <v>158.83000000000001</v>
      </c>
      <c r="BR7" s="24">
        <v>129.63</v>
      </c>
      <c r="BS7" s="24">
        <v>121.12</v>
      </c>
      <c r="BT7" s="24">
        <v>82.85</v>
      </c>
      <c r="BU7" s="24">
        <v>74.37</v>
      </c>
      <c r="BV7" s="24">
        <v>79.77</v>
      </c>
      <c r="BW7" s="24">
        <v>79.63</v>
      </c>
      <c r="BX7" s="24">
        <v>76.78</v>
      </c>
      <c r="BY7" s="24">
        <v>75.41</v>
      </c>
      <c r="BZ7" s="24">
        <v>72.84</v>
      </c>
      <c r="CA7" s="24">
        <v>97.94</v>
      </c>
      <c r="CB7" s="24">
        <v>89.39</v>
      </c>
      <c r="CC7" s="24">
        <v>108.68</v>
      </c>
      <c r="CD7" s="24">
        <v>115.8</v>
      </c>
      <c r="CE7" s="24">
        <v>168.52</v>
      </c>
      <c r="CF7" s="24">
        <v>194.1</v>
      </c>
      <c r="CG7" s="24">
        <v>214.56</v>
      </c>
      <c r="CH7" s="24">
        <v>213.66</v>
      </c>
      <c r="CI7" s="24">
        <v>224.31</v>
      </c>
      <c r="CJ7" s="24">
        <v>223.48</v>
      </c>
      <c r="CK7" s="24">
        <v>232.33</v>
      </c>
      <c r="CL7" s="24">
        <v>140.97999999999999</v>
      </c>
      <c r="CM7" s="24" t="s">
        <v>101</v>
      </c>
      <c r="CN7" s="24" t="s">
        <v>101</v>
      </c>
      <c r="CO7" s="24" t="s">
        <v>101</v>
      </c>
      <c r="CP7" s="24" t="s">
        <v>101</v>
      </c>
      <c r="CQ7" s="24" t="s">
        <v>101</v>
      </c>
      <c r="CR7" s="24">
        <v>49.47</v>
      </c>
      <c r="CS7" s="24">
        <v>48.19</v>
      </c>
      <c r="CT7" s="24">
        <v>47.32</v>
      </c>
      <c r="CU7" s="24">
        <v>48.03</v>
      </c>
      <c r="CV7" s="24">
        <v>48.92</v>
      </c>
      <c r="CW7" s="24">
        <v>60.13</v>
      </c>
      <c r="CX7" s="24">
        <v>76.69</v>
      </c>
      <c r="CY7" s="24">
        <v>75.38</v>
      </c>
      <c r="CZ7" s="24">
        <v>73.930000000000007</v>
      </c>
      <c r="DA7" s="24">
        <v>73.81</v>
      </c>
      <c r="DB7" s="24">
        <v>74.61</v>
      </c>
      <c r="DC7" s="24">
        <v>82.06</v>
      </c>
      <c r="DD7" s="24">
        <v>82.26</v>
      </c>
      <c r="DE7" s="24">
        <v>81.33</v>
      </c>
      <c r="DF7" s="24">
        <v>80.95</v>
      </c>
      <c r="DG7" s="24">
        <v>80.760000000000005</v>
      </c>
      <c r="DH7" s="24">
        <v>96</v>
      </c>
      <c r="DI7" s="24">
        <v>33.24</v>
      </c>
      <c r="DJ7" s="24">
        <v>33.520000000000003</v>
      </c>
      <c r="DK7" s="24">
        <v>33.880000000000003</v>
      </c>
      <c r="DL7" s="24">
        <v>34.39</v>
      </c>
      <c r="DM7" s="24">
        <v>34.979999999999997</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