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vr010-2\経営企画課\◎財政運営G\4県市町村課\R07年度\R08.02.09【依頼】経営比較分析表（水道事業）の記載内容修正依頼\"/>
    </mc:Choice>
  </mc:AlternateContent>
  <xr:revisionPtr revIDLastSave="0" documentId="13_ncr:1_{348D364B-B35D-4033-AED9-9A506A783011}" xr6:coauthVersionLast="47" xr6:coauthVersionMax="47" xr10:uidLastSave="{00000000-0000-0000-0000-000000000000}"/>
  <workbookProtection workbookAlgorithmName="SHA-512" workbookHashValue="q2yqXwJXiQTT6y6l4qmrA+90CRTeZv/PqBT0LBt/3oIcnL5SwX+Xse4fpVzS+r3Pq9IdOJEdiawsyMTZw5rrNA==" workbookSaltValue="8TxyradA6yEFZaxka9SacA=="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P10" i="4" s="1"/>
  <c r="O6" i="5"/>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F85" i="4"/>
  <c r="BB10" i="4"/>
  <c r="AT10" i="4"/>
  <c r="AL10" i="4"/>
  <c r="W10" i="4"/>
  <c r="I10" i="4"/>
  <c r="B10" i="4"/>
  <c r="BB8" i="4"/>
  <c r="P8" i="4"/>
  <c r="I8" i="4"/>
  <c r="B8" i="4"/>
  <c r="B6" i="4"/>
</calcChain>
</file>

<file path=xl/sharedStrings.xml><?xml version="1.0" encoding="utf-8"?>
<sst xmlns="http://schemas.openxmlformats.org/spreadsheetml/2006/main" count="231" uniqueCount="113">
  <si>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</si>
  <si>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</si>
  <si>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</si>
  <si>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</si>
  <si>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</si>
  <si>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</si>
  <si>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</si>
  <si>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</si>
  <si>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</si>
  <si>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</si>
  <si>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</si>
  <si>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</si>
  <si>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</si>
  <si>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</si>
  <si>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</si>
  <si>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</si>
  <si>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</si>
  <si>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</si>
  <si>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</si>
  <si>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</si>
  <si>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</si>
  <si>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</si>
  <si>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</si>
  <si>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</si>
  <si>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</si>
  <si>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</si>
  <si>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</si>
  <si>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</si>
  <si>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</si>
  <si>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</si>
  <si>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</si>
  <si>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</si>
  <si>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</si>
  <si>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</si>
  <si>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</si>
  <si>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</si>
  <si>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</si>
  <si>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</si>
  <si>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</si>
  <si>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</si>
  <si>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</si>
  <si>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</si>
  <si>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</si>
  <si>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</si>
  <si>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</si>
  <si>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</si>
  <si>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</si>
  <si>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</si>
  <si>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</si>
  <si>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</si>
  <si>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</si>
  <si>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</si>
  <si>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</si>
  <si>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</si>
  <si>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</si>
  <si>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</si>
  <si>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</si>
  <si>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</si>
  <si>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</si>
  <si>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</si>
  <si>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</si>
  <si>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</si>
  <si>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</si>
  <si>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</si>
  <si>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</si>
  <si>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</si>
  <si>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</si>
  <si>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</si>
  <si>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</si>
  <si>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</si>
  <si>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</si>
  <si>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</si>
  <si>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</si>
  <si>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</si>
  <si>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</si>
  <si>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</si>
  <si>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</si>
  <si>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</si>
  <si>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</si>
  <si>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</si>
  <si>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</si>
  <si>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</si>
  <si>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</si>
  <si>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</si>
  <si>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</si>
  <si>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</si>
  <si>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</si>
  <si>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</si>
  <si>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</si>
  <si>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</si>
  <si>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</si>
  <si>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</si>
  <si>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</si>
  <si>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八戸圏域水道企業団</t>
  </si>
  <si>
    <t>法適用</t>
  </si>
  <si>
    <t>水道事業</t>
  </si>
  <si>
    <t>末端給水事業</t>
  </si>
  <si>
    <t>A2</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</si>
  <si>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</si>
  <si>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</si>
  <si>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</si>
  <si>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</si>
  <si>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</si>
  <si>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</si>
  <si>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</si>
  <si>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</si>
  <si>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</si>
  <si>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</si>
  <si>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</si>
  <si>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</si>
  <si>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①有形固定資産減価償却率は、年々上昇傾向にあり施設の老朽化が進んでいる。
②管路経年化率も年々上昇傾向にあるが、類似団体平均値よりやや低い水準となっている。
③管路更新率は、低下傾向にある。全国や類似団体と比べても低い水準となっている。
　施設や管路の更新は、法定耐用年数ではなく、施設の重要性や設備の状態を踏まえ、予防保全や、更新年数を延長する等の長寿命化を図りながら更新を行っている。そのため、老朽化の状況を示す値は上昇傾向となっている。</t>
    <rPh sb="23" eb="25">
      <t>シセツ</t>
    </rPh>
    <rPh sb="26" eb="29">
      <t>ロウキュウカ</t>
    </rPh>
    <rPh sb="30" eb="31">
      <t>スス</t>
    </rPh>
    <rPh sb="95" eb="97">
      <t>ゼンコク</t>
    </rPh>
    <rPh sb="98" eb="102">
      <t>ルイジダンタイ</t>
    </rPh>
    <rPh sb="103" eb="104">
      <t>クラ</t>
    </rPh>
    <rPh sb="107" eb="108">
      <t>ヒク</t>
    </rPh>
    <rPh sb="109" eb="111">
      <t>スイジュン</t>
    </rPh>
    <phoneticPr fontId="4"/>
  </si>
  <si>
    <t>①経常収支比率は、100％を上回っている。令和6年度は、施設整備に係る費用の増加や労務費・資材費の高騰などにより営業費用が増加したため、前年度に比べ低下した。
②累積欠損金は発生していない。
③流動比率は、100％を超えて安定しており、短期的な債務に対する支払い能力は確保されている。
④企業債残高対給水収益比率は、ほぼ横ばいで推移しており、類似団体平均値と比較し低い水準にある。
⑤料金回収率は、100％を上回っており、給水収益で、給水に係る費用が賄えている。令和6年度は、経常費用の増加に伴い給水原価が上昇したため、前年度より低下した。
⑥給水原価は、前年度と比べ、動力費や施設維持のための修繕費などの経費が増加したため、約10.8円上昇した。類似団体平均値より高い水準となっている。
⑦施設利用率は、前年度に比べ微増となったが、全体的に減少傾向にある。また、類似団体平均値と比較し低い値となっている。
今後、減少が見込まれる水需要予測を踏まえ、施設を更新する際は適切な規模へのダウンサイジング等の検討を行う必要がある。
⑧有収率は、年間総有収水量が減少し、無効水量である漏水量・不明水量が増加したため、前年度より約0.6ポイント低下した。また、類似団体平均値よりも低い値となった。</t>
    <rPh sb="28" eb="32">
      <t>シセツセイビ</t>
    </rPh>
    <rPh sb="33" eb="34">
      <t>カカ</t>
    </rPh>
    <rPh sb="35" eb="37">
      <t>ヒヨウ</t>
    </rPh>
    <rPh sb="38" eb="40">
      <t>ゾウカ</t>
    </rPh>
    <rPh sb="41" eb="44">
      <t>ロウムヒ</t>
    </rPh>
    <rPh sb="45" eb="48">
      <t>シザイヒ</t>
    </rPh>
    <rPh sb="49" eb="51">
      <t>コウトウ</t>
    </rPh>
    <rPh sb="56" eb="60">
      <t>エイギョウヒヨウ</t>
    </rPh>
    <rPh sb="61" eb="63">
      <t>ゾウカ</t>
    </rPh>
    <rPh sb="68" eb="71">
      <t>ゼンネンド</t>
    </rPh>
    <rPh sb="72" eb="73">
      <t>クラ</t>
    </rPh>
    <rPh sb="74" eb="76">
      <t>テイカ</t>
    </rPh>
    <rPh sb="160" eb="161">
      <t>ヨコ</t>
    </rPh>
    <rPh sb="164" eb="166">
      <t>スイイ</t>
    </rPh>
    <rPh sb="238" eb="242">
      <t>ケイジョウヒヨウ</t>
    </rPh>
    <rPh sb="243" eb="245">
      <t>ゾウカ</t>
    </rPh>
    <rPh sb="246" eb="247">
      <t>トモナ</t>
    </rPh>
    <rPh sb="253" eb="255">
      <t>ジョウショウ</t>
    </rPh>
    <rPh sb="265" eb="267">
      <t>テイカ</t>
    </rPh>
    <rPh sb="285" eb="288">
      <t>ドウリョクヒ</t>
    </rPh>
    <rPh sb="289" eb="293">
      <t>シセツイジ</t>
    </rPh>
    <rPh sb="297" eb="300">
      <t>シュウゼンヒ</t>
    </rPh>
    <rPh sb="303" eb="305">
      <t>ケイヒ</t>
    </rPh>
    <rPh sb="306" eb="308">
      <t>ゾウカ</t>
    </rPh>
    <rPh sb="319" eb="321">
      <t>ジョウショウ</t>
    </rPh>
    <rPh sb="353" eb="356">
      <t>ゼンネンド</t>
    </rPh>
    <rPh sb="357" eb="358">
      <t>クラ</t>
    </rPh>
    <rPh sb="359" eb="361">
      <t>ビゾウ</t>
    </rPh>
    <rPh sb="367" eb="370">
      <t>ゼンタイテキ</t>
    </rPh>
    <rPh sb="371" eb="375">
      <t>ゲンショウケイコウ</t>
    </rPh>
    <rPh sb="404" eb="406">
      <t>コンゴ</t>
    </rPh>
    <rPh sb="407" eb="409">
      <t>ゲンショウ</t>
    </rPh>
    <rPh sb="410" eb="412">
      <t>ミコ</t>
    </rPh>
    <rPh sb="415" eb="418">
      <t>ミズジュヨウ</t>
    </rPh>
    <rPh sb="418" eb="420">
      <t>ヨソク</t>
    </rPh>
    <rPh sb="421" eb="422">
      <t>フ</t>
    </rPh>
    <rPh sb="425" eb="427">
      <t>シセツ</t>
    </rPh>
    <rPh sb="428" eb="430">
      <t>コウシン</t>
    </rPh>
    <rPh sb="432" eb="433">
      <t>サイ</t>
    </rPh>
    <rPh sb="434" eb="436">
      <t>テキセツ</t>
    </rPh>
    <rPh sb="437" eb="439">
      <t>キボ</t>
    </rPh>
    <rPh sb="449" eb="450">
      <t>トウ</t>
    </rPh>
    <rPh sb="451" eb="453">
      <t>ケントウ</t>
    </rPh>
    <rPh sb="454" eb="455">
      <t>オコナ</t>
    </rPh>
    <rPh sb="456" eb="458">
      <t>ヒツヨウ</t>
    </rPh>
    <rPh sb="504" eb="507">
      <t>ゼンネンド</t>
    </rPh>
    <rPh sb="509" eb="510">
      <t>ヤク</t>
    </rPh>
    <rPh sb="517" eb="519">
      <t>テイカ</t>
    </rPh>
    <rPh sb="525" eb="532">
      <t>ルイジダンタイヘイキンチ</t>
    </rPh>
    <rPh sb="535" eb="536">
      <t>ヒク</t>
    </rPh>
    <rPh sb="537" eb="538">
      <t>アタイ</t>
    </rPh>
    <phoneticPr fontId="4"/>
  </si>
  <si>
    <t>人口減少が進み、水需要の低下により料金収入が減少するなか、労務費や物価の上昇が続き、施設の老朽化に伴う更新費用の増加が見込まれるため、より厳しい事業運営が想定される。
　現在は、経営の安定性は保たれているものの、施設の効率性は低下しており、さらに老朽化が進んでいる状況である。
　このような状況を踏まえ、令和元年度から10年間の「第4次水道事業総合計画（経営戦略）」ではPDCAを行いながら、より効率的、効果的な事業の実施や施設の更新・耐震化を進め、将来にわたり持続可能な事業運営を行うよう努める。
　また、人材の確保については、年齢引き上げや社会人枠の募集などの取り組みを行っているが、困難な状況が続いている。引き続き、圏域内の学校へのPRなどを行い人材の確保に努めていく。</t>
    <rPh sb="42" eb="44">
      <t>シセツ</t>
    </rPh>
    <rPh sb="45" eb="48">
      <t>ロウキュウカ</t>
    </rPh>
    <rPh sb="49" eb="50">
      <t>トモナ</t>
    </rPh>
    <rPh sb="51" eb="55">
      <t>コウシンヒヨウ</t>
    </rPh>
    <rPh sb="56" eb="58">
      <t>ゾウカ</t>
    </rPh>
    <rPh sb="59" eb="61">
      <t>ミコ</t>
    </rPh>
    <rPh sb="69" eb="70">
      <t>キビ</t>
    </rPh>
    <rPh sb="72" eb="76">
      <t>ジギョウウンエイ</t>
    </rPh>
    <rPh sb="77" eb="79">
      <t>ソウテイ</t>
    </rPh>
    <rPh sb="85" eb="87">
      <t>ゲンザイ</t>
    </rPh>
    <rPh sb="190" eb="191">
      <t>オコナ</t>
    </rPh>
    <rPh sb="254" eb="256">
      <t>ジンザイ</t>
    </rPh>
    <rPh sb="257" eb="259">
      <t>カクホ</t>
    </rPh>
    <rPh sb="265" eb="268">
      <t>ネンレイヒ</t>
    </rPh>
    <rPh sb="269" eb="270">
      <t>ア</t>
    </rPh>
    <rPh sb="272" eb="276">
      <t>シャカイジンワク</t>
    </rPh>
    <rPh sb="277" eb="279">
      <t>ボシュウ</t>
    </rPh>
    <rPh sb="282" eb="283">
      <t>ト</t>
    </rPh>
    <rPh sb="284" eb="285">
      <t>ク</t>
    </rPh>
    <rPh sb="287" eb="288">
      <t>オコナ</t>
    </rPh>
    <rPh sb="294" eb="296">
      <t>コンナン</t>
    </rPh>
    <rPh sb="297" eb="299">
      <t>ジョウキョウ</t>
    </rPh>
    <rPh sb="300" eb="301">
      <t>ツヅ</t>
    </rPh>
    <rPh sb="306" eb="307">
      <t>ヒ</t>
    </rPh>
    <rPh sb="308" eb="309">
      <t>ツヅ</t>
    </rPh>
    <rPh sb="311" eb="314">
      <t>ケンイキナイ</t>
    </rPh>
    <rPh sb="315" eb="317">
      <t>ガッコウ</t>
    </rPh>
    <rPh sb="324" eb="325">
      <t>オコナ</t>
    </rPh>
    <rPh sb="326" eb="328">
      <t>ジンザイ</t>
    </rPh>
    <rPh sb="329" eb="331">
      <t>カクホ</t>
    </rPh>
    <rPh sb="332" eb="333">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</si>
</sst>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6" fillId="0" borderId="0" xfId="0" applyFont="1" applyAlignment="1">
      <alignment horizontal="left" vertical="center"/>
    </xf>
    <xf numFmtId="0" fontId="16"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0.46</c:v>
                </c:pt>
                <c:pt idx="1">
                  <c:v>0.31</c:v>
                </c:pt>
                <c:pt idx="2">
                  <c:v>0.4</c:v>
                </c:pt>
                <c:pt idx="3">
                  <c:v>0.37</c:v>
                </c:pt>
                <c:pt idx="4">
                  <c:v>0.25</c:v>
                </c:pt>
              </c:numCache>
            </c:numRef>
          </c:val>
          <c:extLst>
            <c:ext xmlns:c16="http://schemas.microsoft.com/office/drawing/2014/chart" uri="{C3380CC4-5D6E-409C-BE32-E72D297353CC}">
              <c16:uniqueId val="{00000000-6BAE-4D1B-A9E3-FE23796716D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0.79</c:v>
                </c:pt>
                <c:pt idx="1">
                  <c:v>0.75</c:v>
                </c:pt>
                <c:pt idx="2">
                  <c:v>0.67</c:v>
                </c:pt>
                <c:pt idx="3">
                  <c:v>0.61</c:v>
                </c:pt>
                <c:pt idx="4">
                  <c:v>0.57999999999999996</c:v>
                </c:pt>
              </c:numCache>
            </c:numRef>
          </c:val>
          <c:smooth val="0"/>
          <c:extLst>
            <c:ext xmlns:c16="http://schemas.microsoft.com/office/drawing/2014/chart" uri="{C3380CC4-5D6E-409C-BE32-E72D297353CC}">
              <c16:uniqueId val="{00000001-6BAE-4D1B-A9E3-FE23796716D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57.93</c:v>
                </c:pt>
                <c:pt idx="1">
                  <c:v>57.08</c:v>
                </c:pt>
                <c:pt idx="2">
                  <c:v>56.01</c:v>
                </c:pt>
                <c:pt idx="3">
                  <c:v>55.97</c:v>
                </c:pt>
                <c:pt idx="4">
                  <c:v>56.4</c:v>
                </c:pt>
              </c:numCache>
            </c:numRef>
          </c:val>
          <c:extLst>
            <c:ext xmlns:c16="http://schemas.microsoft.com/office/drawing/2014/chart" uri="{C3380CC4-5D6E-409C-BE32-E72D297353CC}">
              <c16:uniqueId val="{00000000-DFFB-4C9F-AA64-A2CCC02BB4C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64.41</c:v>
                </c:pt>
                <c:pt idx="1">
                  <c:v>64.11</c:v>
                </c:pt>
                <c:pt idx="2">
                  <c:v>61.56</c:v>
                </c:pt>
                <c:pt idx="3">
                  <c:v>60.84</c:v>
                </c:pt>
                <c:pt idx="4">
                  <c:v>60.8</c:v>
                </c:pt>
              </c:numCache>
            </c:numRef>
          </c:val>
          <c:smooth val="0"/>
          <c:extLst>
            <c:ext xmlns:c16="http://schemas.microsoft.com/office/drawing/2014/chart" uri="{C3380CC4-5D6E-409C-BE32-E72D297353CC}">
              <c16:uniqueId val="{00000001-DFFB-4C9F-AA64-A2CCC02BB4C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90.47</c:v>
                </c:pt>
                <c:pt idx="1">
                  <c:v>90.75</c:v>
                </c:pt>
                <c:pt idx="2">
                  <c:v>90.64</c:v>
                </c:pt>
                <c:pt idx="3">
                  <c:v>90.09</c:v>
                </c:pt>
                <c:pt idx="4">
                  <c:v>89.53</c:v>
                </c:pt>
              </c:numCache>
            </c:numRef>
          </c:val>
          <c:extLst>
            <c:ext xmlns:c16="http://schemas.microsoft.com/office/drawing/2014/chart" uri="{C3380CC4-5D6E-409C-BE32-E72D297353CC}">
              <c16:uniqueId val="{00000000-6FE1-4878-8734-E958059CD4C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91.64</c:v>
                </c:pt>
                <c:pt idx="1">
                  <c:v>92.09</c:v>
                </c:pt>
                <c:pt idx="2">
                  <c:v>90.11</c:v>
                </c:pt>
                <c:pt idx="3">
                  <c:v>89.73</c:v>
                </c:pt>
                <c:pt idx="4">
                  <c:v>89.86</c:v>
                </c:pt>
              </c:numCache>
            </c:numRef>
          </c:val>
          <c:smooth val="0"/>
          <c:extLst>
            <c:ext xmlns:c16="http://schemas.microsoft.com/office/drawing/2014/chart" uri="{C3380CC4-5D6E-409C-BE32-E72D297353CC}">
              <c16:uniqueId val="{00000001-6FE1-4878-8734-E958059CD4C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114.09</c:v>
                </c:pt>
                <c:pt idx="1">
                  <c:v>114.33</c:v>
                </c:pt>
                <c:pt idx="2">
                  <c:v>106.44</c:v>
                </c:pt>
                <c:pt idx="3">
                  <c:v>112.35</c:v>
                </c:pt>
                <c:pt idx="4">
                  <c:v>109.23</c:v>
                </c:pt>
              </c:numCache>
            </c:numRef>
          </c:val>
          <c:extLst>
            <c:ext xmlns:c16="http://schemas.microsoft.com/office/drawing/2014/chart" uri="{C3380CC4-5D6E-409C-BE32-E72D297353CC}">
              <c16:uniqueId val="{00000000-B7BA-4D38-986E-583BFCEE4CE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112.59</c:v>
                </c:pt>
                <c:pt idx="1">
                  <c:v>113.87</c:v>
                </c:pt>
                <c:pt idx="2">
                  <c:v>110.04</c:v>
                </c:pt>
                <c:pt idx="3">
                  <c:v>109.67</c:v>
                </c:pt>
                <c:pt idx="4">
                  <c:v>108.91</c:v>
                </c:pt>
              </c:numCache>
            </c:numRef>
          </c:val>
          <c:smooth val="0"/>
          <c:extLst>
            <c:ext xmlns:c16="http://schemas.microsoft.com/office/drawing/2014/chart" uri="{C3380CC4-5D6E-409C-BE32-E72D297353CC}">
              <c16:uniqueId val="{00000001-B7BA-4D38-986E-583BFCEE4CE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52.35</c:v>
                </c:pt>
                <c:pt idx="1">
                  <c:v>53.27</c:v>
                </c:pt>
                <c:pt idx="2">
                  <c:v>53.87</c:v>
                </c:pt>
                <c:pt idx="3">
                  <c:v>52.97</c:v>
                </c:pt>
                <c:pt idx="4">
                  <c:v>53.85</c:v>
                </c:pt>
              </c:numCache>
            </c:numRef>
          </c:val>
          <c:extLst>
            <c:ext xmlns:c16="http://schemas.microsoft.com/office/drawing/2014/chart" uri="{C3380CC4-5D6E-409C-BE32-E72D297353CC}">
              <c16:uniqueId val="{00000000-1058-46E7-9045-B6DC754D65E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51.62</c:v>
                </c:pt>
                <c:pt idx="1">
                  <c:v>52.16</c:v>
                </c:pt>
                <c:pt idx="2">
                  <c:v>51.49</c:v>
                </c:pt>
                <c:pt idx="3">
                  <c:v>51.94</c:v>
                </c:pt>
                <c:pt idx="4">
                  <c:v>52.46</c:v>
                </c:pt>
              </c:numCache>
            </c:numRef>
          </c:val>
          <c:smooth val="0"/>
          <c:extLst>
            <c:ext xmlns:c16="http://schemas.microsoft.com/office/drawing/2014/chart" uri="{C3380CC4-5D6E-409C-BE32-E72D297353CC}">
              <c16:uniqueId val="{00000001-1058-46E7-9045-B6DC754D65E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19.79</c:v>
                </c:pt>
                <c:pt idx="1">
                  <c:v>22.43</c:v>
                </c:pt>
                <c:pt idx="2">
                  <c:v>24.02</c:v>
                </c:pt>
                <c:pt idx="3">
                  <c:v>25.78</c:v>
                </c:pt>
                <c:pt idx="4">
                  <c:v>28.06</c:v>
                </c:pt>
              </c:numCache>
            </c:numRef>
          </c:val>
          <c:extLst>
            <c:ext xmlns:c16="http://schemas.microsoft.com/office/drawing/2014/chart" uri="{C3380CC4-5D6E-409C-BE32-E72D297353CC}">
              <c16:uniqueId val="{00000000-CF09-446E-8E36-9F2DAF2F369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23.68</c:v>
                </c:pt>
                <c:pt idx="1">
                  <c:v>25.76</c:v>
                </c:pt>
                <c:pt idx="2">
                  <c:v>25.18</c:v>
                </c:pt>
                <c:pt idx="3">
                  <c:v>26.52</c:v>
                </c:pt>
                <c:pt idx="4">
                  <c:v>28.4</c:v>
                </c:pt>
              </c:numCache>
            </c:numRef>
          </c:val>
          <c:smooth val="0"/>
          <c:extLst>
            <c:ext xmlns:c16="http://schemas.microsoft.com/office/drawing/2014/chart" uri="{C3380CC4-5D6E-409C-BE32-E72D297353CC}">
              <c16:uniqueId val="{00000001-CF09-446E-8E36-9F2DAF2F369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DBA-4B4D-BE8D-012914F3F1E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formatCode="#,##0.00;&quot;△&quot;#,##0.00;&quot;-&quot;">
                  <c:v>0.13</c:v>
                </c:pt>
                <c:pt idx="3">
                  <c:v>0</c:v>
                </c:pt>
                <c:pt idx="4" formatCode="#,##0.00;&quot;△&quot;#,##0.00;&quot;-&quot;">
                  <c:v>0.01</c:v>
                </c:pt>
              </c:numCache>
            </c:numRef>
          </c:val>
          <c:smooth val="0"/>
          <c:extLst>
            <c:ext xmlns:c16="http://schemas.microsoft.com/office/drawing/2014/chart" uri="{C3380CC4-5D6E-409C-BE32-E72D297353CC}">
              <c16:uniqueId val="{00000001-7DBA-4B4D-BE8D-012914F3F1E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330.24</c:v>
                </c:pt>
                <c:pt idx="1">
                  <c:v>306.68</c:v>
                </c:pt>
                <c:pt idx="2">
                  <c:v>348.32</c:v>
                </c:pt>
                <c:pt idx="3">
                  <c:v>343.3</c:v>
                </c:pt>
                <c:pt idx="4">
                  <c:v>388.3</c:v>
                </c:pt>
              </c:numCache>
            </c:numRef>
          </c:val>
          <c:extLst>
            <c:ext xmlns:c16="http://schemas.microsoft.com/office/drawing/2014/chart" uri="{C3380CC4-5D6E-409C-BE32-E72D297353CC}">
              <c16:uniqueId val="{00000000-C34C-4DEC-A9E6-F3542CDDC95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239.45</c:v>
                </c:pt>
                <c:pt idx="1">
                  <c:v>246.01</c:v>
                </c:pt>
                <c:pt idx="2">
                  <c:v>297.54000000000002</c:v>
                </c:pt>
                <c:pt idx="3">
                  <c:v>289.44</c:v>
                </c:pt>
                <c:pt idx="4">
                  <c:v>282.19</c:v>
                </c:pt>
              </c:numCache>
            </c:numRef>
          </c:val>
          <c:smooth val="0"/>
          <c:extLst>
            <c:ext xmlns:c16="http://schemas.microsoft.com/office/drawing/2014/chart" uri="{C3380CC4-5D6E-409C-BE32-E72D297353CC}">
              <c16:uniqueId val="{00000001-C34C-4DEC-A9E6-F3542CDDC95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146.81</c:v>
                </c:pt>
                <c:pt idx="1">
                  <c:v>149.55000000000001</c:v>
                </c:pt>
                <c:pt idx="2">
                  <c:v>151.27000000000001</c:v>
                </c:pt>
                <c:pt idx="3">
                  <c:v>150.74</c:v>
                </c:pt>
                <c:pt idx="4">
                  <c:v>143.68</c:v>
                </c:pt>
              </c:numCache>
            </c:numRef>
          </c:val>
          <c:extLst>
            <c:ext xmlns:c16="http://schemas.microsoft.com/office/drawing/2014/chart" uri="{C3380CC4-5D6E-409C-BE32-E72D297353CC}">
              <c16:uniqueId val="{00000000-4B98-4946-B51F-31EF01811DA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259.56</c:v>
                </c:pt>
                <c:pt idx="1">
                  <c:v>248.92</c:v>
                </c:pt>
                <c:pt idx="2">
                  <c:v>294.73</c:v>
                </c:pt>
                <c:pt idx="3">
                  <c:v>301.23</c:v>
                </c:pt>
                <c:pt idx="4">
                  <c:v>300.33</c:v>
                </c:pt>
              </c:numCache>
            </c:numRef>
          </c:val>
          <c:smooth val="0"/>
          <c:extLst>
            <c:ext xmlns:c16="http://schemas.microsoft.com/office/drawing/2014/chart" uri="{C3380CC4-5D6E-409C-BE32-E72D297353CC}">
              <c16:uniqueId val="{00000001-4B98-4946-B51F-31EF01811DA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111.42</c:v>
                </c:pt>
                <c:pt idx="1">
                  <c:v>110.24</c:v>
                </c:pt>
                <c:pt idx="2">
                  <c:v>100.82</c:v>
                </c:pt>
                <c:pt idx="3">
                  <c:v>109.26</c:v>
                </c:pt>
                <c:pt idx="4">
                  <c:v>104.89</c:v>
                </c:pt>
              </c:numCache>
            </c:numRef>
          </c:val>
          <c:extLst>
            <c:ext xmlns:c16="http://schemas.microsoft.com/office/drawing/2014/chart" uri="{C3380CC4-5D6E-409C-BE32-E72D297353CC}">
              <c16:uniqueId val="{00000000-1AAB-4F5C-BF8A-B65EA97D2B9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105.07</c:v>
                </c:pt>
                <c:pt idx="1">
                  <c:v>107.54</c:v>
                </c:pt>
                <c:pt idx="2">
                  <c:v>99.41</c:v>
                </c:pt>
                <c:pt idx="3">
                  <c:v>101.11</c:v>
                </c:pt>
                <c:pt idx="4">
                  <c:v>102.03</c:v>
                </c:pt>
              </c:numCache>
            </c:numRef>
          </c:val>
          <c:smooth val="0"/>
          <c:extLst>
            <c:ext xmlns:c16="http://schemas.microsoft.com/office/drawing/2014/chart" uri="{C3380CC4-5D6E-409C-BE32-E72D297353CC}">
              <c16:uniqueId val="{00000001-1AAB-4F5C-BF8A-B65EA97D2B9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236.16</c:v>
                </c:pt>
                <c:pt idx="1">
                  <c:v>238.8</c:v>
                </c:pt>
                <c:pt idx="2">
                  <c:v>261.45999999999998</c:v>
                </c:pt>
                <c:pt idx="3">
                  <c:v>241.12</c:v>
                </c:pt>
                <c:pt idx="4">
                  <c:v>251.94</c:v>
                </c:pt>
              </c:numCache>
            </c:numRef>
          </c:val>
          <c:extLst>
            <c:ext xmlns:c16="http://schemas.microsoft.com/office/drawing/2014/chart" uri="{C3380CC4-5D6E-409C-BE32-E72D297353CC}">
              <c16:uniqueId val="{00000000-3624-4871-BC9F-F3C68305062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153.71</c:v>
                </c:pt>
                <c:pt idx="1">
                  <c:v>155.9</c:v>
                </c:pt>
                <c:pt idx="2">
                  <c:v>170.87</c:v>
                </c:pt>
                <c:pt idx="3">
                  <c:v>171.09</c:v>
                </c:pt>
                <c:pt idx="4">
                  <c:v>173.56</c:v>
                </c:pt>
              </c:numCache>
            </c:numRef>
          </c:val>
          <c:smooth val="0"/>
          <c:extLst>
            <c:ext xmlns:c16="http://schemas.microsoft.com/office/drawing/2014/chart" uri="{C3380CC4-5D6E-409C-BE32-E72D297353CC}">
              <c16:uniqueId val="{00000001-3624-4871-BC9F-F3C68305062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48"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row>
    <row r="3" spans="1:78"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row>
    <row r="4" spans="1:78"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2" t="str">
        <f>データ!H6</f>
        <v>青森県　八戸圏域水道企業団</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3"/>
      <c r="AE6" s="83"/>
      <c r="AF6" s="83"/>
      <c r="AG6" s="8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72"/>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84" t="s">
        <v>9</v>
      </c>
      <c r="BM7" s="85"/>
      <c r="BN7" s="85"/>
      <c r="BO7" s="85"/>
      <c r="BP7" s="85"/>
      <c r="BQ7" s="85"/>
      <c r="BR7" s="85"/>
      <c r="BS7" s="85"/>
      <c r="BT7" s="85"/>
      <c r="BU7" s="85"/>
      <c r="BV7" s="85"/>
      <c r="BW7" s="85"/>
      <c r="BX7" s="85"/>
      <c r="BY7" s="86"/>
    </row>
    <row r="8" spans="1:78" ht="18.75" customHeight="1" x14ac:dyDescent="0.15">
      <c r="A8" s="2"/>
      <c r="B8" s="77" t="str">
        <f>データ!$I$6</f>
        <v>法適用</v>
      </c>
      <c r="C8" s="78"/>
      <c r="D8" s="78"/>
      <c r="E8" s="78"/>
      <c r="F8" s="78"/>
      <c r="G8" s="78"/>
      <c r="H8" s="78"/>
      <c r="I8" s="77" t="str">
        <f>データ!$J$6</f>
        <v>水道事業</v>
      </c>
      <c r="J8" s="78"/>
      <c r="K8" s="78"/>
      <c r="L8" s="78"/>
      <c r="M8" s="78"/>
      <c r="N8" s="78"/>
      <c r="O8" s="79"/>
      <c r="P8" s="80" t="str">
        <f>データ!$K$6</f>
        <v>末端給水事業</v>
      </c>
      <c r="Q8" s="80"/>
      <c r="R8" s="80"/>
      <c r="S8" s="80"/>
      <c r="T8" s="80"/>
      <c r="U8" s="80"/>
      <c r="V8" s="80"/>
      <c r="W8" s="80" t="str">
        <f>データ!$L$6</f>
        <v>A2</v>
      </c>
      <c r="X8" s="80"/>
      <c r="Y8" s="80"/>
      <c r="Z8" s="80"/>
      <c r="AA8" s="80"/>
      <c r="AB8" s="80"/>
      <c r="AC8" s="80"/>
      <c r="AD8" s="80" t="str">
        <f>データ!$M$6</f>
        <v>その他</v>
      </c>
      <c r="AE8" s="80"/>
      <c r="AF8" s="80"/>
      <c r="AG8" s="80"/>
      <c r="AH8" s="80"/>
      <c r="AI8" s="80"/>
      <c r="AJ8" s="80"/>
      <c r="AK8" s="2"/>
      <c r="AL8" s="71" t="str">
        <f>データ!$R$6</f>
        <v>-</v>
      </c>
      <c r="AM8" s="71"/>
      <c r="AN8" s="71"/>
      <c r="AO8" s="71"/>
      <c r="AP8" s="71"/>
      <c r="AQ8" s="71"/>
      <c r="AR8" s="71"/>
      <c r="AS8" s="71"/>
      <c r="AT8" s="36" t="str">
        <f>データ!$S$6</f>
        <v>-</v>
      </c>
      <c r="AU8" s="37"/>
      <c r="AV8" s="37"/>
      <c r="AW8" s="37"/>
      <c r="AX8" s="37"/>
      <c r="AY8" s="37"/>
      <c r="AZ8" s="37"/>
      <c r="BA8" s="37"/>
      <c r="BB8" s="54" t="str">
        <f>データ!$T$6</f>
        <v>-</v>
      </c>
      <c r="BC8" s="54"/>
      <c r="BD8" s="54"/>
      <c r="BE8" s="54"/>
      <c r="BF8" s="54"/>
      <c r="BG8" s="54"/>
      <c r="BH8" s="54"/>
      <c r="BI8" s="54"/>
      <c r="BJ8" s="3"/>
      <c r="BK8" s="3"/>
      <c r="BL8" s="73" t="s">
        <v>10</v>
      </c>
      <c r="BM8" s="74"/>
      <c r="BN8" s="75" t="s">
        <v>11</v>
      </c>
      <c r="BO8" s="75"/>
      <c r="BP8" s="75"/>
      <c r="BQ8" s="75"/>
      <c r="BR8" s="75"/>
      <c r="BS8" s="75"/>
      <c r="BT8" s="75"/>
      <c r="BU8" s="75"/>
      <c r="BV8" s="75"/>
      <c r="BW8" s="75"/>
      <c r="BX8" s="75"/>
      <c r="BY8" s="76"/>
    </row>
    <row r="9" spans="1:78" ht="18.75" customHeight="1" x14ac:dyDescent="0.15">
      <c r="A9" s="2"/>
      <c r="B9" s="44" t="s">
        <v>12</v>
      </c>
      <c r="C9" s="45"/>
      <c r="D9" s="45"/>
      <c r="E9" s="45"/>
      <c r="F9" s="45"/>
      <c r="G9" s="45"/>
      <c r="H9" s="45"/>
      <c r="I9" s="44" t="s">
        <v>13</v>
      </c>
      <c r="J9" s="45"/>
      <c r="K9" s="45"/>
      <c r="L9" s="45"/>
      <c r="M9" s="45"/>
      <c r="N9" s="45"/>
      <c r="O9" s="72"/>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85.68</v>
      </c>
      <c r="J10" s="37"/>
      <c r="K10" s="37"/>
      <c r="L10" s="37"/>
      <c r="M10" s="37"/>
      <c r="N10" s="37"/>
      <c r="O10" s="70"/>
      <c r="P10" s="54">
        <f>データ!$P$6</f>
        <v>95.82</v>
      </c>
      <c r="Q10" s="54"/>
      <c r="R10" s="54"/>
      <c r="S10" s="54"/>
      <c r="T10" s="54"/>
      <c r="U10" s="54"/>
      <c r="V10" s="54"/>
      <c r="W10" s="71">
        <f>データ!$Q$6</f>
        <v>4961</v>
      </c>
      <c r="X10" s="71"/>
      <c r="Y10" s="71"/>
      <c r="Z10" s="71"/>
      <c r="AA10" s="71"/>
      <c r="AB10" s="71"/>
      <c r="AC10" s="71"/>
      <c r="AD10" s="2"/>
      <c r="AE10" s="2"/>
      <c r="AF10" s="2"/>
      <c r="AG10" s="2"/>
      <c r="AH10" s="2"/>
      <c r="AI10" s="2"/>
      <c r="AJ10" s="2"/>
      <c r="AK10" s="2"/>
      <c r="AL10" s="71">
        <f>データ!$U$6</f>
        <v>289008</v>
      </c>
      <c r="AM10" s="71"/>
      <c r="AN10" s="71"/>
      <c r="AO10" s="71"/>
      <c r="AP10" s="71"/>
      <c r="AQ10" s="71"/>
      <c r="AR10" s="71"/>
      <c r="AS10" s="71"/>
      <c r="AT10" s="36">
        <f>データ!$V$6</f>
        <v>473.76</v>
      </c>
      <c r="AU10" s="37"/>
      <c r="AV10" s="37"/>
      <c r="AW10" s="37"/>
      <c r="AX10" s="37"/>
      <c r="AY10" s="37"/>
      <c r="AZ10" s="37"/>
      <c r="BA10" s="37"/>
      <c r="BB10" s="54">
        <f>データ!$W$6</f>
        <v>610.03</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64" t="s">
        <v>25</v>
      </c>
      <c r="BM14" s="65"/>
      <c r="BN14" s="65"/>
      <c r="BO14" s="65"/>
      <c r="BP14" s="65"/>
      <c r="BQ14" s="65"/>
      <c r="BR14" s="65"/>
      <c r="BS14" s="65"/>
      <c r="BT14" s="65"/>
      <c r="BU14" s="65"/>
      <c r="BV14" s="65"/>
      <c r="BW14" s="65"/>
      <c r="BX14" s="65"/>
      <c r="BY14" s="65"/>
      <c r="BZ14" s="66"/>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67"/>
      <c r="BM15" s="68"/>
      <c r="BN15" s="68"/>
      <c r="BO15" s="68"/>
      <c r="BP15" s="68"/>
      <c r="BQ15" s="68"/>
      <c r="BR15" s="68"/>
      <c r="BS15" s="68"/>
      <c r="BT15" s="68"/>
      <c r="BU15" s="68"/>
      <c r="BV15" s="68"/>
      <c r="BW15" s="68"/>
      <c r="BX15" s="68"/>
      <c r="BY15" s="68"/>
      <c r="BZ15" s="6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3RfyOLZlmLq2b2avh//buHuH3RXro7C7+lxDUVEDCC10+p1hFV/vk/53sudDV2K9nRigSI3TvYJTsSHV5nLz8A==" saltValue="kixCoal5vFmnZmwP1WzEy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15" t="s">
        <v>53</v>
      </c>
      <c r="B4" s="17"/>
      <c r="C4" s="17"/>
      <c r="D4" s="17"/>
      <c r="E4" s="17"/>
      <c r="F4" s="17"/>
      <c r="G4" s="17"/>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28711</v>
      </c>
      <c r="D6" s="20">
        <f t="shared" si="3"/>
        <v>46</v>
      </c>
      <c r="E6" s="20">
        <f t="shared" si="3"/>
        <v>1</v>
      </c>
      <c r="F6" s="20">
        <f t="shared" si="3"/>
        <v>0</v>
      </c>
      <c r="G6" s="20">
        <f t="shared" si="3"/>
        <v>1</v>
      </c>
      <c r="H6" s="20" t="str">
        <f t="shared" si="3"/>
        <v>青森県　八戸圏域水道企業団</v>
      </c>
      <c r="I6" s="20" t="str">
        <f t="shared" si="3"/>
        <v>法適用</v>
      </c>
      <c r="J6" s="20" t="str">
        <f t="shared" si="3"/>
        <v>水道事業</v>
      </c>
      <c r="K6" s="20" t="str">
        <f t="shared" si="3"/>
        <v>末端給水事業</v>
      </c>
      <c r="L6" s="20" t="str">
        <f t="shared" si="3"/>
        <v>A2</v>
      </c>
      <c r="M6" s="20" t="str">
        <f t="shared" si="3"/>
        <v>その他</v>
      </c>
      <c r="N6" s="21" t="str">
        <f t="shared" si="3"/>
        <v>-</v>
      </c>
      <c r="O6" s="21">
        <f t="shared" si="3"/>
        <v>85.68</v>
      </c>
      <c r="P6" s="21">
        <f t="shared" si="3"/>
        <v>95.82</v>
      </c>
      <c r="Q6" s="21">
        <f t="shared" si="3"/>
        <v>4961</v>
      </c>
      <c r="R6" s="21" t="str">
        <f t="shared" si="3"/>
        <v>-</v>
      </c>
      <c r="S6" s="21" t="str">
        <f t="shared" si="3"/>
        <v>-</v>
      </c>
      <c r="T6" s="21" t="str">
        <f t="shared" si="3"/>
        <v>-</v>
      </c>
      <c r="U6" s="21">
        <f t="shared" si="3"/>
        <v>289008</v>
      </c>
      <c r="V6" s="21">
        <f t="shared" si="3"/>
        <v>473.76</v>
      </c>
      <c r="W6" s="21">
        <f t="shared" si="3"/>
        <v>610.03</v>
      </c>
      <c r="X6" s="22">
        <f>IF(X7="",NA(),X7)</f>
        <v>114.09</v>
      </c>
      <c r="Y6" s="22">
        <f t="shared" ref="Y6:AG6" si="4">IF(Y7="",NA(),Y7)</f>
        <v>114.33</v>
      </c>
      <c r="Z6" s="22">
        <f t="shared" si="4"/>
        <v>106.44</v>
      </c>
      <c r="AA6" s="22">
        <f t="shared" si="4"/>
        <v>112.35</v>
      </c>
      <c r="AB6" s="22">
        <f t="shared" si="4"/>
        <v>109.23</v>
      </c>
      <c r="AC6" s="22">
        <f t="shared" si="4"/>
        <v>112.59</v>
      </c>
      <c r="AD6" s="22">
        <f t="shared" si="4"/>
        <v>113.87</v>
      </c>
      <c r="AE6" s="22">
        <f t="shared" si="4"/>
        <v>110.04</v>
      </c>
      <c r="AF6" s="22">
        <f t="shared" si="4"/>
        <v>109.67</v>
      </c>
      <c r="AG6" s="22">
        <f t="shared" si="4"/>
        <v>108.91</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1">
        <f t="shared" si="5"/>
        <v>0</v>
      </c>
      <c r="AP6" s="22">
        <f t="shared" si="5"/>
        <v>0.13</v>
      </c>
      <c r="AQ6" s="21">
        <f t="shared" si="5"/>
        <v>0</v>
      </c>
      <c r="AR6" s="22">
        <f t="shared" si="5"/>
        <v>0.01</v>
      </c>
      <c r="AS6" s="21" t="str">
        <f>IF(AS7="","",IF(AS7="-","【-】","【"&amp;SUBSTITUTE(TEXT(AS7,"#,##0.00"),"-","△")&amp;"】"))</f>
        <v>【1.61】</v>
      </c>
      <c r="AT6" s="22">
        <f>IF(AT7="",NA(),AT7)</f>
        <v>330.24</v>
      </c>
      <c r="AU6" s="22">
        <f t="shared" ref="AU6:BC6" si="6">IF(AU7="",NA(),AU7)</f>
        <v>306.68</v>
      </c>
      <c r="AV6" s="22">
        <f t="shared" si="6"/>
        <v>348.32</v>
      </c>
      <c r="AW6" s="22">
        <f t="shared" si="6"/>
        <v>343.3</v>
      </c>
      <c r="AX6" s="22">
        <f t="shared" si="6"/>
        <v>388.3</v>
      </c>
      <c r="AY6" s="22">
        <f t="shared" si="6"/>
        <v>239.45</v>
      </c>
      <c r="AZ6" s="22">
        <f t="shared" si="6"/>
        <v>246.01</v>
      </c>
      <c r="BA6" s="22">
        <f t="shared" si="6"/>
        <v>297.54000000000002</v>
      </c>
      <c r="BB6" s="22">
        <f t="shared" si="6"/>
        <v>289.44</v>
      </c>
      <c r="BC6" s="22">
        <f t="shared" si="6"/>
        <v>282.19</v>
      </c>
      <c r="BD6" s="21" t="str">
        <f>IF(BD7="","",IF(BD7="-","【-】","【"&amp;SUBSTITUTE(TEXT(BD7,"#,##0.00"),"-","△")&amp;"】"))</f>
        <v>【239.69】</v>
      </c>
      <c r="BE6" s="22">
        <f>IF(BE7="",NA(),BE7)</f>
        <v>146.81</v>
      </c>
      <c r="BF6" s="22">
        <f t="shared" ref="BF6:BN6" si="7">IF(BF7="",NA(),BF7)</f>
        <v>149.55000000000001</v>
      </c>
      <c r="BG6" s="22">
        <f t="shared" si="7"/>
        <v>151.27000000000001</v>
      </c>
      <c r="BH6" s="22">
        <f t="shared" si="7"/>
        <v>150.74</v>
      </c>
      <c r="BI6" s="22">
        <f t="shared" si="7"/>
        <v>143.68</v>
      </c>
      <c r="BJ6" s="22">
        <f t="shared" si="7"/>
        <v>259.56</v>
      </c>
      <c r="BK6" s="22">
        <f t="shared" si="7"/>
        <v>248.92</v>
      </c>
      <c r="BL6" s="22">
        <f t="shared" si="7"/>
        <v>294.73</v>
      </c>
      <c r="BM6" s="22">
        <f t="shared" si="7"/>
        <v>301.23</v>
      </c>
      <c r="BN6" s="22">
        <f t="shared" si="7"/>
        <v>300.33</v>
      </c>
      <c r="BO6" s="21" t="str">
        <f>IF(BO7="","",IF(BO7="-","【-】","【"&amp;SUBSTITUTE(TEXT(BO7,"#,##0.00"),"-","△")&amp;"】"))</f>
        <v>【264.86】</v>
      </c>
      <c r="BP6" s="22">
        <f>IF(BP7="",NA(),BP7)</f>
        <v>111.42</v>
      </c>
      <c r="BQ6" s="22">
        <f t="shared" ref="BQ6:BY6" si="8">IF(BQ7="",NA(),BQ7)</f>
        <v>110.24</v>
      </c>
      <c r="BR6" s="22">
        <f t="shared" si="8"/>
        <v>100.82</v>
      </c>
      <c r="BS6" s="22">
        <f t="shared" si="8"/>
        <v>109.26</v>
      </c>
      <c r="BT6" s="22">
        <f t="shared" si="8"/>
        <v>104.89</v>
      </c>
      <c r="BU6" s="22">
        <f t="shared" si="8"/>
        <v>105.07</v>
      </c>
      <c r="BV6" s="22">
        <f t="shared" si="8"/>
        <v>107.54</v>
      </c>
      <c r="BW6" s="22">
        <f t="shared" si="8"/>
        <v>99.41</v>
      </c>
      <c r="BX6" s="22">
        <f t="shared" si="8"/>
        <v>101.11</v>
      </c>
      <c r="BY6" s="22">
        <f t="shared" si="8"/>
        <v>102.03</v>
      </c>
      <c r="BZ6" s="21" t="str">
        <f>IF(BZ7="","",IF(BZ7="-","【-】","【"&amp;SUBSTITUTE(TEXT(BZ7,"#,##0.00"),"-","△")&amp;"】"))</f>
        <v>【97.59】</v>
      </c>
      <c r="CA6" s="22">
        <f>IF(CA7="",NA(),CA7)</f>
        <v>236.16</v>
      </c>
      <c r="CB6" s="22">
        <f t="shared" ref="CB6:CJ6" si="9">IF(CB7="",NA(),CB7)</f>
        <v>238.8</v>
      </c>
      <c r="CC6" s="22">
        <f t="shared" si="9"/>
        <v>261.45999999999998</v>
      </c>
      <c r="CD6" s="22">
        <f t="shared" si="9"/>
        <v>241.12</v>
      </c>
      <c r="CE6" s="22">
        <f t="shared" si="9"/>
        <v>251.94</v>
      </c>
      <c r="CF6" s="22">
        <f t="shared" si="9"/>
        <v>153.71</v>
      </c>
      <c r="CG6" s="22">
        <f t="shared" si="9"/>
        <v>155.9</v>
      </c>
      <c r="CH6" s="22">
        <f t="shared" si="9"/>
        <v>170.87</v>
      </c>
      <c r="CI6" s="22">
        <f t="shared" si="9"/>
        <v>171.09</v>
      </c>
      <c r="CJ6" s="22">
        <f t="shared" si="9"/>
        <v>173.56</v>
      </c>
      <c r="CK6" s="21" t="str">
        <f>IF(CK7="","",IF(CK7="-","【-】","【"&amp;SUBSTITUTE(TEXT(CK7,"#,##0.00"),"-","△")&amp;"】"))</f>
        <v>【181.66】</v>
      </c>
      <c r="CL6" s="22">
        <f>IF(CL7="",NA(),CL7)</f>
        <v>57.93</v>
      </c>
      <c r="CM6" s="22">
        <f t="shared" ref="CM6:CU6" si="10">IF(CM7="",NA(),CM7)</f>
        <v>57.08</v>
      </c>
      <c r="CN6" s="22">
        <f t="shared" si="10"/>
        <v>56.01</v>
      </c>
      <c r="CO6" s="22">
        <f t="shared" si="10"/>
        <v>55.97</v>
      </c>
      <c r="CP6" s="22">
        <f t="shared" si="10"/>
        <v>56.4</v>
      </c>
      <c r="CQ6" s="22">
        <f t="shared" si="10"/>
        <v>64.41</v>
      </c>
      <c r="CR6" s="22">
        <f t="shared" si="10"/>
        <v>64.11</v>
      </c>
      <c r="CS6" s="22">
        <f t="shared" si="10"/>
        <v>61.56</v>
      </c>
      <c r="CT6" s="22">
        <f t="shared" si="10"/>
        <v>60.84</v>
      </c>
      <c r="CU6" s="22">
        <f t="shared" si="10"/>
        <v>60.8</v>
      </c>
      <c r="CV6" s="21" t="str">
        <f>IF(CV7="","",IF(CV7="-","【-】","【"&amp;SUBSTITUTE(TEXT(CV7,"#,##0.00"),"-","△")&amp;"】"))</f>
        <v>【60.21】</v>
      </c>
      <c r="CW6" s="22">
        <f>IF(CW7="",NA(),CW7)</f>
        <v>90.47</v>
      </c>
      <c r="CX6" s="22">
        <f t="shared" ref="CX6:DF6" si="11">IF(CX7="",NA(),CX7)</f>
        <v>90.75</v>
      </c>
      <c r="CY6" s="22">
        <f t="shared" si="11"/>
        <v>90.64</v>
      </c>
      <c r="CZ6" s="22">
        <f t="shared" si="11"/>
        <v>90.09</v>
      </c>
      <c r="DA6" s="22">
        <f t="shared" si="11"/>
        <v>89.53</v>
      </c>
      <c r="DB6" s="22">
        <f t="shared" si="11"/>
        <v>91.64</v>
      </c>
      <c r="DC6" s="22">
        <f t="shared" si="11"/>
        <v>92.09</v>
      </c>
      <c r="DD6" s="22">
        <f t="shared" si="11"/>
        <v>90.11</v>
      </c>
      <c r="DE6" s="22">
        <f t="shared" si="11"/>
        <v>89.73</v>
      </c>
      <c r="DF6" s="22">
        <f t="shared" si="11"/>
        <v>89.86</v>
      </c>
      <c r="DG6" s="21" t="str">
        <f>IF(DG7="","",IF(DG7="-","【-】","【"&amp;SUBSTITUTE(TEXT(DG7,"#,##0.00"),"-","△")&amp;"】"))</f>
        <v>【89.21】</v>
      </c>
      <c r="DH6" s="22">
        <f>IF(DH7="",NA(),DH7)</f>
        <v>52.35</v>
      </c>
      <c r="DI6" s="22">
        <f t="shared" ref="DI6:DQ6" si="12">IF(DI7="",NA(),DI7)</f>
        <v>53.27</v>
      </c>
      <c r="DJ6" s="22">
        <f t="shared" si="12"/>
        <v>53.87</v>
      </c>
      <c r="DK6" s="22">
        <f t="shared" si="12"/>
        <v>52.97</v>
      </c>
      <c r="DL6" s="22">
        <f t="shared" si="12"/>
        <v>53.85</v>
      </c>
      <c r="DM6" s="22">
        <f t="shared" si="12"/>
        <v>51.62</v>
      </c>
      <c r="DN6" s="22">
        <f t="shared" si="12"/>
        <v>52.16</v>
      </c>
      <c r="DO6" s="22">
        <f t="shared" si="12"/>
        <v>51.49</v>
      </c>
      <c r="DP6" s="22">
        <f t="shared" si="12"/>
        <v>51.94</v>
      </c>
      <c r="DQ6" s="22">
        <f t="shared" si="12"/>
        <v>52.46</v>
      </c>
      <c r="DR6" s="21" t="str">
        <f>IF(DR7="","",IF(DR7="-","【-】","【"&amp;SUBSTITUTE(TEXT(DR7,"#,##0.00"),"-","△")&amp;"】"))</f>
        <v>【52.41】</v>
      </c>
      <c r="DS6" s="22">
        <f>IF(DS7="",NA(),DS7)</f>
        <v>19.79</v>
      </c>
      <c r="DT6" s="22">
        <f t="shared" ref="DT6:EB6" si="13">IF(DT7="",NA(),DT7)</f>
        <v>22.43</v>
      </c>
      <c r="DU6" s="22">
        <f t="shared" si="13"/>
        <v>24.02</v>
      </c>
      <c r="DV6" s="22">
        <f t="shared" si="13"/>
        <v>25.78</v>
      </c>
      <c r="DW6" s="22">
        <f t="shared" si="13"/>
        <v>28.06</v>
      </c>
      <c r="DX6" s="22">
        <f t="shared" si="13"/>
        <v>23.68</v>
      </c>
      <c r="DY6" s="22">
        <f t="shared" si="13"/>
        <v>25.76</v>
      </c>
      <c r="DZ6" s="22">
        <f t="shared" si="13"/>
        <v>25.18</v>
      </c>
      <c r="EA6" s="22">
        <f t="shared" si="13"/>
        <v>26.52</v>
      </c>
      <c r="EB6" s="22">
        <f t="shared" si="13"/>
        <v>28.4</v>
      </c>
      <c r="EC6" s="21" t="str">
        <f>IF(EC7="","",IF(EC7="-","【-】","【"&amp;SUBSTITUTE(TEXT(EC7,"#,##0.00"),"-","△")&amp;"】"))</f>
        <v>【26.78】</v>
      </c>
      <c r="ED6" s="22">
        <f>IF(ED7="",NA(),ED7)</f>
        <v>0.46</v>
      </c>
      <c r="EE6" s="22">
        <f t="shared" ref="EE6:EM6" si="14">IF(EE7="",NA(),EE7)</f>
        <v>0.31</v>
      </c>
      <c r="EF6" s="22">
        <f t="shared" si="14"/>
        <v>0.4</v>
      </c>
      <c r="EG6" s="22">
        <f t="shared" si="14"/>
        <v>0.37</v>
      </c>
      <c r="EH6" s="22">
        <f t="shared" si="14"/>
        <v>0.25</v>
      </c>
      <c r="EI6" s="22">
        <f t="shared" si="14"/>
        <v>0.79</v>
      </c>
      <c r="EJ6" s="22">
        <f t="shared" si="14"/>
        <v>0.75</v>
      </c>
      <c r="EK6" s="22">
        <f t="shared" si="14"/>
        <v>0.67</v>
      </c>
      <c r="EL6" s="22">
        <f t="shared" si="14"/>
        <v>0.61</v>
      </c>
      <c r="EM6" s="22">
        <f t="shared" si="14"/>
        <v>0.57999999999999996</v>
      </c>
      <c r="EN6" s="21" t="str">
        <f>IF(EN7="","",IF(EN7="-","【-】","【"&amp;SUBSTITUTE(TEXT(EN7,"#,##0.00"),"-","△")&amp;"】"))</f>
        <v>【0.59】</v>
      </c>
    </row>
    <row r="7" spans="1:144" s="23" customFormat="1" x14ac:dyDescent="0.15">
      <c r="A7" s="15"/>
      <c r="B7" s="24">
        <v>2024</v>
      </c>
      <c r="C7" s="24">
        <v>28711</v>
      </c>
      <c r="D7" s="24">
        <v>46</v>
      </c>
      <c r="E7" s="24">
        <v>1</v>
      </c>
      <c r="F7" s="24">
        <v>0</v>
      </c>
      <c r="G7" s="24">
        <v>1</v>
      </c>
      <c r="H7" s="24" t="s">
        <v>93</v>
      </c>
      <c r="I7" s="24" t="s">
        <v>94</v>
      </c>
      <c r="J7" s="24" t="s">
        <v>95</v>
      </c>
      <c r="K7" s="24" t="s">
        <v>96</v>
      </c>
      <c r="L7" s="24" t="s">
        <v>97</v>
      </c>
      <c r="M7" s="24" t="s">
        <v>98</v>
      </c>
      <c r="N7" s="25" t="s">
        <v>99</v>
      </c>
      <c r="O7" s="25">
        <v>85.68</v>
      </c>
      <c r="P7" s="25">
        <v>95.82</v>
      </c>
      <c r="Q7" s="25">
        <v>4961</v>
      </c>
      <c r="R7" s="25" t="s">
        <v>99</v>
      </c>
      <c r="S7" s="25" t="s">
        <v>99</v>
      </c>
      <c r="T7" s="25" t="s">
        <v>99</v>
      </c>
      <c r="U7" s="25">
        <v>289008</v>
      </c>
      <c r="V7" s="25">
        <v>473.76</v>
      </c>
      <c r="W7" s="25">
        <v>610.03</v>
      </c>
      <c r="X7" s="25">
        <v>114.09</v>
      </c>
      <c r="Y7" s="25">
        <v>114.33</v>
      </c>
      <c r="Z7" s="25">
        <v>106.44</v>
      </c>
      <c r="AA7" s="25">
        <v>112.35</v>
      </c>
      <c r="AB7" s="25">
        <v>109.23</v>
      </c>
      <c r="AC7" s="25">
        <v>112.59</v>
      </c>
      <c r="AD7" s="25">
        <v>113.87</v>
      </c>
      <c r="AE7" s="25">
        <v>110.04</v>
      </c>
      <c r="AF7" s="25">
        <v>109.67</v>
      </c>
      <c r="AG7" s="25">
        <v>108.91</v>
      </c>
      <c r="AH7" s="25">
        <v>107.26</v>
      </c>
      <c r="AI7" s="25">
        <v>0</v>
      </c>
      <c r="AJ7" s="25">
        <v>0</v>
      </c>
      <c r="AK7" s="25">
        <v>0</v>
      </c>
      <c r="AL7" s="25">
        <v>0</v>
      </c>
      <c r="AM7" s="25">
        <v>0</v>
      </c>
      <c r="AN7" s="25">
        <v>0</v>
      </c>
      <c r="AO7" s="25">
        <v>0</v>
      </c>
      <c r="AP7" s="25">
        <v>0.13</v>
      </c>
      <c r="AQ7" s="25">
        <v>0</v>
      </c>
      <c r="AR7" s="25">
        <v>0.01</v>
      </c>
      <c r="AS7" s="25">
        <v>1.61</v>
      </c>
      <c r="AT7" s="25">
        <v>330.24</v>
      </c>
      <c r="AU7" s="25">
        <v>306.68</v>
      </c>
      <c r="AV7" s="25">
        <v>348.32</v>
      </c>
      <c r="AW7" s="25">
        <v>343.3</v>
      </c>
      <c r="AX7" s="25">
        <v>388.3</v>
      </c>
      <c r="AY7" s="25">
        <v>239.45</v>
      </c>
      <c r="AZ7" s="25">
        <v>246.01</v>
      </c>
      <c r="BA7" s="25">
        <v>297.54000000000002</v>
      </c>
      <c r="BB7" s="25">
        <v>289.44</v>
      </c>
      <c r="BC7" s="25">
        <v>282.19</v>
      </c>
      <c r="BD7" s="25">
        <v>239.69</v>
      </c>
      <c r="BE7" s="25">
        <v>146.81</v>
      </c>
      <c r="BF7" s="25">
        <v>149.55000000000001</v>
      </c>
      <c r="BG7" s="25">
        <v>151.27000000000001</v>
      </c>
      <c r="BH7" s="25">
        <v>150.74</v>
      </c>
      <c r="BI7" s="25">
        <v>143.68</v>
      </c>
      <c r="BJ7" s="25">
        <v>259.56</v>
      </c>
      <c r="BK7" s="25">
        <v>248.92</v>
      </c>
      <c r="BL7" s="25">
        <v>294.73</v>
      </c>
      <c r="BM7" s="25">
        <v>301.23</v>
      </c>
      <c r="BN7" s="25">
        <v>300.33</v>
      </c>
      <c r="BO7" s="25">
        <v>264.86</v>
      </c>
      <c r="BP7" s="25">
        <v>111.42</v>
      </c>
      <c r="BQ7" s="25">
        <v>110.24</v>
      </c>
      <c r="BR7" s="25">
        <v>100.82</v>
      </c>
      <c r="BS7" s="25">
        <v>109.26</v>
      </c>
      <c r="BT7" s="25">
        <v>104.89</v>
      </c>
      <c r="BU7" s="25">
        <v>105.07</v>
      </c>
      <c r="BV7" s="25">
        <v>107.54</v>
      </c>
      <c r="BW7" s="25">
        <v>99.41</v>
      </c>
      <c r="BX7" s="25">
        <v>101.11</v>
      </c>
      <c r="BY7" s="25">
        <v>102.03</v>
      </c>
      <c r="BZ7" s="25">
        <v>97.59</v>
      </c>
      <c r="CA7" s="25">
        <v>236.16</v>
      </c>
      <c r="CB7" s="25">
        <v>238.8</v>
      </c>
      <c r="CC7" s="25">
        <v>261.45999999999998</v>
      </c>
      <c r="CD7" s="25">
        <v>241.12</v>
      </c>
      <c r="CE7" s="25">
        <v>251.94</v>
      </c>
      <c r="CF7" s="25">
        <v>153.71</v>
      </c>
      <c r="CG7" s="25">
        <v>155.9</v>
      </c>
      <c r="CH7" s="25">
        <v>170.87</v>
      </c>
      <c r="CI7" s="25">
        <v>171.09</v>
      </c>
      <c r="CJ7" s="25">
        <v>173.56</v>
      </c>
      <c r="CK7" s="25">
        <v>181.66</v>
      </c>
      <c r="CL7" s="25">
        <v>57.93</v>
      </c>
      <c r="CM7" s="25">
        <v>57.08</v>
      </c>
      <c r="CN7" s="25">
        <v>56.01</v>
      </c>
      <c r="CO7" s="25">
        <v>55.97</v>
      </c>
      <c r="CP7" s="25">
        <v>56.4</v>
      </c>
      <c r="CQ7" s="25">
        <v>64.41</v>
      </c>
      <c r="CR7" s="25">
        <v>64.11</v>
      </c>
      <c r="CS7" s="25">
        <v>61.56</v>
      </c>
      <c r="CT7" s="25">
        <v>60.84</v>
      </c>
      <c r="CU7" s="25">
        <v>60.8</v>
      </c>
      <c r="CV7" s="25">
        <v>60.21</v>
      </c>
      <c r="CW7" s="25">
        <v>90.47</v>
      </c>
      <c r="CX7" s="25">
        <v>90.75</v>
      </c>
      <c r="CY7" s="25">
        <v>90.64</v>
      </c>
      <c r="CZ7" s="25">
        <v>90.09</v>
      </c>
      <c r="DA7" s="25">
        <v>89.53</v>
      </c>
      <c r="DB7" s="25">
        <v>91.64</v>
      </c>
      <c r="DC7" s="25">
        <v>92.09</v>
      </c>
      <c r="DD7" s="25">
        <v>90.11</v>
      </c>
      <c r="DE7" s="25">
        <v>89.73</v>
      </c>
      <c r="DF7" s="25">
        <v>89.86</v>
      </c>
      <c r="DG7" s="25">
        <v>89.21</v>
      </c>
      <c r="DH7" s="25">
        <v>52.35</v>
      </c>
      <c r="DI7" s="25">
        <v>53.27</v>
      </c>
      <c r="DJ7" s="25">
        <v>53.87</v>
      </c>
      <c r="DK7" s="25">
        <v>52.97</v>
      </c>
      <c r="DL7" s="25">
        <v>53.85</v>
      </c>
      <c r="DM7" s="25">
        <v>51.62</v>
      </c>
      <c r="DN7" s="25">
        <v>52.16</v>
      </c>
      <c r="DO7" s="25">
        <v>51.49</v>
      </c>
      <c r="DP7" s="25">
        <v>51.94</v>
      </c>
      <c r="DQ7" s="25">
        <v>52.46</v>
      </c>
      <c r="DR7" s="25">
        <v>52.41</v>
      </c>
      <c r="DS7" s="25">
        <v>19.79</v>
      </c>
      <c r="DT7" s="25">
        <v>22.43</v>
      </c>
      <c r="DU7" s="25">
        <v>24.02</v>
      </c>
      <c r="DV7" s="25">
        <v>25.78</v>
      </c>
      <c r="DW7" s="25">
        <v>28.06</v>
      </c>
      <c r="DX7" s="25">
        <v>23.68</v>
      </c>
      <c r="DY7" s="25">
        <v>25.76</v>
      </c>
      <c r="DZ7" s="25">
        <v>25.18</v>
      </c>
      <c r="EA7" s="25">
        <v>26.52</v>
      </c>
      <c r="EB7" s="25">
        <v>28.4</v>
      </c>
      <c r="EC7" s="25">
        <v>26.78</v>
      </c>
      <c r="ED7" s="25">
        <v>0.46</v>
      </c>
      <c r="EE7" s="25">
        <v>0.31</v>
      </c>
      <c r="EF7" s="25">
        <v>0.4</v>
      </c>
      <c r="EG7" s="25">
        <v>0.37</v>
      </c>
      <c r="EH7" s="25">
        <v>0.25</v>
      </c>
      <c r="EI7" s="25">
        <v>0.79</v>
      </c>
      <c r="EJ7" s="25">
        <v>0.75</v>
      </c>
      <c r="EK7" s="25">
        <v>0.67</v>
      </c>
      <c r="EL7" s="25">
        <v>0.61</v>
      </c>
      <c r="EM7" s="25">
        <v>0.57999999999999996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