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1_上水道\214_久吉ダム水道企業団○\3 修正後\"/>
    </mc:Choice>
  </mc:AlternateContent>
  <xr:revisionPtr revIDLastSave="0" documentId="13_ncr:1_{9B6E8B60-F9AF-4D4D-AB8A-DB96D44F19CA}" xr6:coauthVersionLast="47" xr6:coauthVersionMax="47" xr10:uidLastSave="{00000000-0000-0000-0000-000000000000}"/>
  <workbookProtection workbookAlgorithmName="SHA-512" workbookHashValue="qK3ttBMW/CpZyt1GXCWgdJ6n/0i4P36AeGQQ89GRFNKfJtG2DIhe7KTIMGCgfYIgiohNBwxJQ97Q8NjsD2hcxg==" workbookSaltValue="AOmVk8hS9zQxcUHuJ2+Wt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W10" i="4"/>
  <c r="I10" i="4"/>
  <c r="B10" i="4"/>
  <c r="AD8" i="4"/>
  <c r="W8" i="4"/>
  <c r="P8" i="4"/>
  <c r="I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<sst xmlns="http://schemas.openxmlformats.org/spreadsheetml/2006/main" count="231" uniqueCount="113">
  <si>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</si>
  <si>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</si>
  <si>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</si>
  <si>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</si>
  <si>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</si>
  <si>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</si>
  <si>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</si>
  <si>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</si>
  <si>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</si>
  <si>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</si>
  <si>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</si>
  <si>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</si>
  <si>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</si>
  <si>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</si>
  <si>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</si>
  <si>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</si>
  <si>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</si>
  <si>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</si>
  <si>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</si>
  <si>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</si>
  <si>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</si>
  <si>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</si>
  <si>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</si>
  <si>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</si>
  <si>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</si>
  <si>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</si>
  <si>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</si>
  <si>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</si>
  <si>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</si>
  <si>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</si>
  <si>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</si>
  <si>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</si>
  <si>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</si>
  <si>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</si>
  <si>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</si>
  <si>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</si>
  <si>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</si>
  <si>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</si>
  <si>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</si>
  <si>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</si>
  <si>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</si>
  <si>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</si>
  <si>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</si>
  <si>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</si>
  <si>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</si>
  <si>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</si>
  <si>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</si>
  <si>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</si>
  <si>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</si>
  <si>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</si>
  <si>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</si>
  <si>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</si>
  <si>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</si>
  <si>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</si>
  <si>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</si>
  <si>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</si>
  <si>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</si>
  <si>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</si>
  <si>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</si>
  <si>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</si>
  <si>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</si>
  <si>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</si>
  <si>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</si>
  <si>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</si>
  <si>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</si>
  <si>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</si>
  <si>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</si>
  <si>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</si>
  <si>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</si>
  <si>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</si>
  <si>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</si>
  <si>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</si>
  <si>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</si>
  <si>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</si>
  <si>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</si>
  <si>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</si>
  <si>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</si>
  <si>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</si>
  <si>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</si>
  <si>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</si>
  <si>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</si>
  <si>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</si>
  <si>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</si>
  <si>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</si>
  <si>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</si>
  <si>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</si>
  <si>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</si>
  <si>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</si>
  <si>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</si>
  <si>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</si>
  <si>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</si>
  <si>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</si>
  <si>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</si>
  <si>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久吉ダム水道企業団</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</si>
  <si>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</si>
  <si>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</si>
  <si>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</si>
  <si>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</si>
  <si>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</si>
  <si>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</si>
  <si>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</si>
  <si>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</si>
  <si>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</si>
  <si>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</si>
  <si>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</si>
  <si>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</si>
  <si>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</si>
  <si>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</si>
  <si>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</si>
  <si>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</si>
  <si>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100％以上、②累積欠損金比率も0％となっており健全な経営水準を保てている。しかしながら、債務の支払能力を表す③流動比率が類似団体値と比べて非常に低い結果となっている。これは、④企業債残高対給水収益比率が極めて高い数値となっているとおり、年間の償還元金が高額であることが要因となっている。
　⑤料金回収率は費用を給水収益で賄えているかを示しているものであり100％を下回っていることから、料金収入以外の収入に依存している経営状況であるといえる。
　⑧有収率については、類似団体値と比較すると低い数値となっている。この要因は、有収水量が人口減少や節水意識の高まりにより減少していることが考えられる。このことにより⑥給水原価の数値に影響がでている。
　また⑦施設利用率が増加している要因は、分子である一日平均配水量が増加したため。つまり、漏水等の無効水量が増えていることが考えられる。これは⑧有収率が減少したことからも判断できる。</t>
    <phoneticPr fontId="4"/>
  </si>
  <si>
    <t>　令和6年度は、水道管路耐震化事業を実施したため②管路経年化率及び③管路更新率は改善傾向となった。しかし①有形固定資産減価償却率が示すとおり、耐用年数を超えた施設に対して更新が追いつていない状態となっている。</t>
    <rPh sb="1" eb="3">
      <t>レイワ</t>
    </rPh>
    <rPh sb="4" eb="6">
      <t>ネンド</t>
    </rPh>
    <rPh sb="8" eb="10">
      <t>スイドウ</t>
    </rPh>
    <rPh sb="10" eb="12">
      <t>カンロ</t>
    </rPh>
    <rPh sb="12" eb="15">
      <t>タイシンカ</t>
    </rPh>
    <rPh sb="15" eb="17">
      <t>ジギョウ</t>
    </rPh>
    <rPh sb="18" eb="20">
      <t>ジッシ</t>
    </rPh>
    <rPh sb="25" eb="27">
      <t>カンロ</t>
    </rPh>
    <rPh sb="27" eb="30">
      <t>ケイネンカ</t>
    </rPh>
    <rPh sb="30" eb="31">
      <t>リツ</t>
    </rPh>
    <rPh sb="31" eb="32">
      <t>オヨ</t>
    </rPh>
    <rPh sb="34" eb="36">
      <t>カンロ</t>
    </rPh>
    <rPh sb="36" eb="38">
      <t>コウシン</t>
    </rPh>
    <rPh sb="38" eb="39">
      <t>リツ</t>
    </rPh>
    <rPh sb="40" eb="42">
      <t>カイゼン</t>
    </rPh>
    <rPh sb="42" eb="44">
      <t>ケイコウ</t>
    </rPh>
    <rPh sb="53" eb="55">
      <t>ユウケイ</t>
    </rPh>
    <rPh sb="55" eb="57">
      <t>コテイ</t>
    </rPh>
    <rPh sb="57" eb="59">
      <t>シサン</t>
    </rPh>
    <rPh sb="59" eb="61">
      <t>ゲンカ</t>
    </rPh>
    <rPh sb="61" eb="63">
      <t>ショウキャク</t>
    </rPh>
    <rPh sb="63" eb="64">
      <t>リツ</t>
    </rPh>
    <rPh sb="65" eb="66">
      <t>シメ</t>
    </rPh>
    <rPh sb="71" eb="73">
      <t>タイヨウ</t>
    </rPh>
    <rPh sb="73" eb="75">
      <t>ネンスウ</t>
    </rPh>
    <rPh sb="76" eb="77">
      <t>コ</t>
    </rPh>
    <rPh sb="79" eb="81">
      <t>シセツ</t>
    </rPh>
    <rPh sb="82" eb="83">
      <t>タイ</t>
    </rPh>
    <rPh sb="85" eb="87">
      <t>コウシン</t>
    </rPh>
    <rPh sb="88" eb="89">
      <t>オ</t>
    </rPh>
    <rPh sb="95" eb="97">
      <t>ジョウタイ</t>
    </rPh>
    <phoneticPr fontId="4"/>
  </si>
  <si>
    <t>　令和6年度決算の経常収支比率は100％以上であり累積欠損金も出ておらず経営の健全性を維持してきているが、毎期の償還元金が高額となっている。さらに近年の職員給与費の増加や物価高騰による営業費用が増加してきており、さらなる経費削減に取組んでいく必要がある。そのほかにも、公営企業に携わる人材確保が困難を極めていることから、定員管理計画を随時更新し人材確保にも力を入れていく必要がある。
　資産の老朽化対策としては、耐用年数を超えた水道管の更新及び施設の機器の更新を計画的に進めていく予定である。なお、更新に必要な財源は経常費用からの捻出が困難なため起債に頼らざるを得ない状態である。
　また今後、給水人口の減少に伴い水需要の減少が予測されることから施設のスペックダウンや投資の平準化も図りながら経営の健全化に努めていく。</t>
    <rPh sb="73" eb="75">
      <t>キンネン</t>
    </rPh>
    <rPh sb="76" eb="78">
      <t>ショクイン</t>
    </rPh>
    <rPh sb="78" eb="80">
      <t>キュウヨ</t>
    </rPh>
    <rPh sb="80" eb="81">
      <t>ヒ</t>
    </rPh>
    <rPh sb="82" eb="84">
      <t>ゾウカ</t>
    </rPh>
    <rPh sb="85" eb="87">
      <t>ブッカ</t>
    </rPh>
    <rPh sb="87" eb="89">
      <t>コウトウ</t>
    </rPh>
    <rPh sb="92" eb="94">
      <t>エイギョウ</t>
    </rPh>
    <rPh sb="94" eb="96">
      <t>ヒヨウ</t>
    </rPh>
    <rPh sb="97" eb="99">
      <t>ゾウカ</t>
    </rPh>
    <rPh sb="110" eb="112">
      <t>ケイヒ</t>
    </rPh>
    <rPh sb="112" eb="114">
      <t>サクゲン</t>
    </rPh>
    <rPh sb="115" eb="117">
      <t>トリク</t>
    </rPh>
    <rPh sb="121" eb="123">
      <t>ヒツヨウ</t>
    </rPh>
    <rPh sb="134" eb="136">
      <t>コウエイ</t>
    </rPh>
    <rPh sb="136" eb="138">
      <t>キギョウ</t>
    </rPh>
    <rPh sb="139" eb="140">
      <t>タズサ</t>
    </rPh>
    <rPh sb="142" eb="144">
      <t>ジンザイ</t>
    </rPh>
    <rPh sb="144" eb="146">
      <t>カクホ</t>
    </rPh>
    <rPh sb="147" eb="149">
      <t>コンナン</t>
    </rPh>
    <rPh sb="150" eb="151">
      <t>キワ</t>
    </rPh>
    <rPh sb="160" eb="162">
      <t>テイイン</t>
    </rPh>
    <rPh sb="162" eb="164">
      <t>カンリ</t>
    </rPh>
    <rPh sb="164" eb="166">
      <t>ケイカク</t>
    </rPh>
    <rPh sb="167" eb="169">
      <t>ズイジ</t>
    </rPh>
    <rPh sb="169" eb="171">
      <t>コウシン</t>
    </rPh>
    <rPh sb="172" eb="174">
      <t>ジンザイ</t>
    </rPh>
    <rPh sb="174" eb="176">
      <t>カクホ</t>
    </rPh>
    <rPh sb="178" eb="179">
      <t>チカラ</t>
    </rPh>
    <rPh sb="180" eb="181">
      <t>イ</t>
    </rPh>
    <rPh sb="185" eb="18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</si>
</sst>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0.05</c:v>
                </c:pt>
                <c:pt idx="1">
                  <c:v>0.5</c:v>
                </c:pt>
                <c:pt idx="2" formatCode="#,##0.00;&quot;△&quot;#,##0.00">
                  <c:v>0</c:v>
                </c:pt>
                <c:pt idx="3">
                  <c:v>0.38</c:v>
                </c:pt>
                <c:pt idx="4">
                  <c:v>0.42</c:v>
                </c:pt>
              </c:numCache>
            </c:numRef>
          </c:val>
          <c:extLst>
            <c:ext xmlns:c16="http://schemas.microsoft.com/office/drawing/2014/chart" uri="{C3380CC4-5D6E-409C-BE32-E72D297353CC}">
              <c16:uniqueId val="{00000000-712A-4EE8-B301-50B0F501A5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712A-4EE8-B301-50B0F501A5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48.45</c:v>
                </c:pt>
                <c:pt idx="1">
                  <c:v>46.94</c:v>
                </c:pt>
                <c:pt idx="2">
                  <c:v>45.15</c:v>
                </c:pt>
                <c:pt idx="3">
                  <c:v>49.16</c:v>
                </c:pt>
                <c:pt idx="4">
                  <c:v>49.83</c:v>
                </c:pt>
              </c:numCache>
            </c:numRef>
          </c:val>
          <c:extLst>
            <c:ext xmlns:c16="http://schemas.microsoft.com/office/drawing/2014/chart" uri="{C3380CC4-5D6E-409C-BE32-E72D297353CC}">
              <c16:uniqueId val="{00000000-DCE9-47A1-BE07-A0758D66F60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DCE9-47A1-BE07-A0758D66F60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62.77</c:v>
                </c:pt>
                <c:pt idx="1">
                  <c:v>61.13</c:v>
                </c:pt>
                <c:pt idx="2">
                  <c:v>61.33</c:v>
                </c:pt>
                <c:pt idx="3">
                  <c:v>55.69</c:v>
                </c:pt>
                <c:pt idx="4">
                  <c:v>53.95</c:v>
                </c:pt>
              </c:numCache>
            </c:numRef>
          </c:val>
          <c:extLst>
            <c:ext xmlns:c16="http://schemas.microsoft.com/office/drawing/2014/chart" uri="{C3380CC4-5D6E-409C-BE32-E72D297353CC}">
              <c16:uniqueId val="{00000000-5C01-46D7-A1CD-87E8DFB05A1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5C01-46D7-A1CD-87E8DFB05A1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128.86000000000001</c:v>
                </c:pt>
                <c:pt idx="1">
                  <c:v>128.82</c:v>
                </c:pt>
                <c:pt idx="2">
                  <c:v>122.89</c:v>
                </c:pt>
                <c:pt idx="3">
                  <c:v>126.52</c:v>
                </c:pt>
                <c:pt idx="4">
                  <c:v>114.17</c:v>
                </c:pt>
              </c:numCache>
            </c:numRef>
          </c:val>
          <c:extLst>
            <c:ext xmlns:c16="http://schemas.microsoft.com/office/drawing/2014/chart" uri="{C3380CC4-5D6E-409C-BE32-E72D297353CC}">
              <c16:uniqueId val="{00000000-D698-41EB-AF78-704FB2D199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D698-41EB-AF78-704FB2D199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49.91</c:v>
                </c:pt>
                <c:pt idx="1">
                  <c:v>51.52</c:v>
                </c:pt>
                <c:pt idx="2">
                  <c:v>53.34</c:v>
                </c:pt>
                <c:pt idx="3">
                  <c:v>49.4</c:v>
                </c:pt>
                <c:pt idx="4">
                  <c:v>50.68</c:v>
                </c:pt>
              </c:numCache>
            </c:numRef>
          </c:val>
          <c:extLst>
            <c:ext xmlns:c16="http://schemas.microsoft.com/office/drawing/2014/chart" uri="{C3380CC4-5D6E-409C-BE32-E72D297353CC}">
              <c16:uniqueId val="{00000000-AE94-4FB4-B464-8357789E338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AE94-4FB4-B464-8357789E338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20.67</c:v>
                </c:pt>
                <c:pt idx="1">
                  <c:v>20.170000000000002</c:v>
                </c:pt>
                <c:pt idx="2">
                  <c:v>28.67</c:v>
                </c:pt>
                <c:pt idx="3">
                  <c:v>31.59</c:v>
                </c:pt>
                <c:pt idx="4">
                  <c:v>31.17</c:v>
                </c:pt>
              </c:numCache>
            </c:numRef>
          </c:val>
          <c:extLst>
            <c:ext xmlns:c16="http://schemas.microsoft.com/office/drawing/2014/chart" uri="{C3380CC4-5D6E-409C-BE32-E72D297353CC}">
              <c16:uniqueId val="{00000000-A697-45BA-A188-41CD03C387F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A697-45BA-A188-41CD03C387F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A0-4C33-9581-22FA39DCB86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2EA0-4C33-9581-22FA39DCB86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25.13</c:v>
                </c:pt>
                <c:pt idx="1">
                  <c:v>30.7</c:v>
                </c:pt>
                <c:pt idx="2">
                  <c:v>36.68</c:v>
                </c:pt>
                <c:pt idx="3">
                  <c:v>41.35</c:v>
                </c:pt>
                <c:pt idx="4">
                  <c:v>73.88</c:v>
                </c:pt>
              </c:numCache>
            </c:numRef>
          </c:val>
          <c:extLst>
            <c:ext xmlns:c16="http://schemas.microsoft.com/office/drawing/2014/chart" uri="{C3380CC4-5D6E-409C-BE32-E72D297353CC}">
              <c16:uniqueId val="{00000000-6738-49CA-ABA9-368FCB6E1CA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6738-49CA-ABA9-368FCB6E1CA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922.38</c:v>
                </c:pt>
                <c:pt idx="1">
                  <c:v>863.26</c:v>
                </c:pt>
                <c:pt idx="2">
                  <c:v>857.98</c:v>
                </c:pt>
                <c:pt idx="3">
                  <c:v>944.17</c:v>
                </c:pt>
                <c:pt idx="4">
                  <c:v>906.02</c:v>
                </c:pt>
              </c:numCache>
            </c:numRef>
          </c:val>
          <c:extLst>
            <c:ext xmlns:c16="http://schemas.microsoft.com/office/drawing/2014/chart" uri="{C3380CC4-5D6E-409C-BE32-E72D297353CC}">
              <c16:uniqueId val="{00000000-DE8F-4AC1-9F42-12B0CF9600F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DE8F-4AC1-9F42-12B0CF9600F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85.13</c:v>
                </c:pt>
                <c:pt idx="1">
                  <c:v>85.59</c:v>
                </c:pt>
                <c:pt idx="2">
                  <c:v>86.45</c:v>
                </c:pt>
                <c:pt idx="3">
                  <c:v>85.62</c:v>
                </c:pt>
                <c:pt idx="4">
                  <c:v>79.959999999999994</c:v>
                </c:pt>
              </c:numCache>
            </c:numRef>
          </c:val>
          <c:extLst>
            <c:ext xmlns:c16="http://schemas.microsoft.com/office/drawing/2014/chart" uri="{C3380CC4-5D6E-409C-BE32-E72D297353CC}">
              <c16:uniqueId val="{00000000-AC67-4A24-812C-BA41217C71E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AC67-4A24-812C-BA41217C71E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368</c:v>
                </c:pt>
                <c:pt idx="1">
                  <c:v>383.09</c:v>
                </c:pt>
                <c:pt idx="2">
                  <c:v>377.14</c:v>
                </c:pt>
                <c:pt idx="3">
                  <c:v>358.06</c:v>
                </c:pt>
                <c:pt idx="4">
                  <c:v>394.13</c:v>
                </c:pt>
              </c:numCache>
            </c:numRef>
          </c:val>
          <c:extLst>
            <c:ext xmlns:c16="http://schemas.microsoft.com/office/drawing/2014/chart" uri="{C3380CC4-5D6E-409C-BE32-E72D297353CC}">
              <c16:uniqueId val="{00000000-4A4E-42E9-BCA9-A65C17A0F0B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4A4E-42E9-BCA9-A65C17A0F0B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52" zoomScaleNormal="100" workbookViewId="0">
      <selection activeCell="AR82" sqref="AR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久吉ダム水道企業団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56.23</v>
      </c>
      <c r="J10" s="46"/>
      <c r="K10" s="46"/>
      <c r="L10" s="46"/>
      <c r="M10" s="46"/>
      <c r="N10" s="46"/>
      <c r="O10" s="74"/>
      <c r="P10" s="47">
        <f>データ!$P$6</f>
        <v>85.73</v>
      </c>
      <c r="Q10" s="47"/>
      <c r="R10" s="47"/>
      <c r="S10" s="47"/>
      <c r="T10" s="47"/>
      <c r="U10" s="47"/>
      <c r="V10" s="47"/>
      <c r="W10" s="44">
        <f>データ!$Q$6</f>
        <v>5921</v>
      </c>
      <c r="X10" s="44"/>
      <c r="Y10" s="44"/>
      <c r="Z10" s="44"/>
      <c r="AA10" s="44"/>
      <c r="AB10" s="44"/>
      <c r="AC10" s="44"/>
      <c r="AD10" s="2"/>
      <c r="AE10" s="2"/>
      <c r="AF10" s="2"/>
      <c r="AG10" s="2"/>
      <c r="AH10" s="2"/>
      <c r="AI10" s="2"/>
      <c r="AJ10" s="2"/>
      <c r="AK10" s="2"/>
      <c r="AL10" s="44">
        <f>データ!$U$6</f>
        <v>8618</v>
      </c>
      <c r="AM10" s="44"/>
      <c r="AN10" s="44"/>
      <c r="AO10" s="44"/>
      <c r="AP10" s="44"/>
      <c r="AQ10" s="44"/>
      <c r="AR10" s="44"/>
      <c r="AS10" s="44"/>
      <c r="AT10" s="45">
        <f>データ!$V$6</f>
        <v>14.04</v>
      </c>
      <c r="AU10" s="46"/>
      <c r="AV10" s="46"/>
      <c r="AW10" s="46"/>
      <c r="AX10" s="46"/>
      <c r="AY10" s="46"/>
      <c r="AZ10" s="46"/>
      <c r="BA10" s="46"/>
      <c r="BB10" s="47">
        <f>データ!$W$6</f>
        <v>613.82000000000005</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111</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5"/>
      <c r="BM60" s="76"/>
      <c r="BN60" s="76"/>
      <c r="BO60" s="76"/>
      <c r="BP60" s="76"/>
      <c r="BQ60" s="76"/>
      <c r="BR60" s="76"/>
      <c r="BS60" s="76"/>
      <c r="BT60" s="76"/>
      <c r="BU60" s="76"/>
      <c r="BV60" s="76"/>
      <c r="BW60" s="76"/>
      <c r="BX60" s="76"/>
      <c r="BY60" s="76"/>
      <c r="BZ60" s="77"/>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112</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jeSJPbobg3ovWmiOv6oIDbLoi+OAa4VjBk4IgBaLyanKlfBlRaQhJEIIDqR1L6avyHvB9Om+x0GzfMlVciZJw==" saltValue="f1QO2Bgyz1UqzeTGha4wm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28681</v>
      </c>
      <c r="D6" s="20">
        <f t="shared" si="3"/>
        <v>46</v>
      </c>
      <c r="E6" s="20">
        <f t="shared" si="3"/>
        <v>1</v>
      </c>
      <c r="F6" s="20">
        <f t="shared" si="3"/>
        <v>0</v>
      </c>
      <c r="G6" s="20">
        <f t="shared" si="3"/>
        <v>1</v>
      </c>
      <c r="H6" s="20" t="str">
        <f t="shared" si="3"/>
        <v>青森県　久吉ダム水道企業団</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56.23</v>
      </c>
      <c r="P6" s="21">
        <f t="shared" si="3"/>
        <v>85.73</v>
      </c>
      <c r="Q6" s="21">
        <f t="shared" si="3"/>
        <v>5921</v>
      </c>
      <c r="R6" s="21" t="str">
        <f t="shared" si="3"/>
        <v>-</v>
      </c>
      <c r="S6" s="21" t="str">
        <f t="shared" si="3"/>
        <v>-</v>
      </c>
      <c r="T6" s="21" t="str">
        <f t="shared" si="3"/>
        <v>-</v>
      </c>
      <c r="U6" s="21">
        <f t="shared" si="3"/>
        <v>8618</v>
      </c>
      <c r="V6" s="21">
        <f t="shared" si="3"/>
        <v>14.04</v>
      </c>
      <c r="W6" s="21">
        <f t="shared" si="3"/>
        <v>613.82000000000005</v>
      </c>
      <c r="X6" s="22">
        <f>IF(X7="",NA(),X7)</f>
        <v>128.86000000000001</v>
      </c>
      <c r="Y6" s="22">
        <f t="shared" ref="Y6:AG6" si="4">IF(Y7="",NA(),Y7)</f>
        <v>128.82</v>
      </c>
      <c r="Z6" s="22">
        <f t="shared" si="4"/>
        <v>122.89</v>
      </c>
      <c r="AA6" s="22">
        <f t="shared" si="4"/>
        <v>126.52</v>
      </c>
      <c r="AB6" s="22">
        <f t="shared" si="4"/>
        <v>114.17</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25.13</v>
      </c>
      <c r="AU6" s="22">
        <f t="shared" ref="AU6:BC6" si="6">IF(AU7="",NA(),AU7)</f>
        <v>30.7</v>
      </c>
      <c r="AV6" s="22">
        <f t="shared" si="6"/>
        <v>36.68</v>
      </c>
      <c r="AW6" s="22">
        <f t="shared" si="6"/>
        <v>41.35</v>
      </c>
      <c r="AX6" s="22">
        <f t="shared" si="6"/>
        <v>73.88</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922.38</v>
      </c>
      <c r="BF6" s="22">
        <f t="shared" ref="BF6:BN6" si="7">IF(BF7="",NA(),BF7)</f>
        <v>863.26</v>
      </c>
      <c r="BG6" s="22">
        <f t="shared" si="7"/>
        <v>857.98</v>
      </c>
      <c r="BH6" s="22">
        <f t="shared" si="7"/>
        <v>944.17</v>
      </c>
      <c r="BI6" s="22">
        <f t="shared" si="7"/>
        <v>906.02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85.13</v>
      </c>
      <c r="BQ6" s="22">
        <f t="shared" ref="BQ6:BY6" si="8">IF(BQ7="",NA(),BQ7)</f>
        <v>85.59</v>
      </c>
      <c r="BR6" s="22">
        <f t="shared" si="8"/>
        <v>86.45</v>
      </c>
      <c r="BS6" s="22">
        <f t="shared" si="8"/>
        <v>85.62</v>
      </c>
      <c r="BT6" s="22">
        <f t="shared" si="8"/>
        <v>79.959999999999994</v>
      </c>
      <c r="BU6" s="22">
        <f t="shared" si="8"/>
        <v>82.78</v>
      </c>
      <c r="BV6" s="22">
        <f t="shared" si="8"/>
        <v>84.82</v>
      </c>
      <c r="BW6" s="22">
        <f t="shared" si="8"/>
        <v>82.29</v>
      </c>
      <c r="BX6" s="22">
        <f t="shared" si="8"/>
        <v>84.16</v>
      </c>
      <c r="BY6" s="22">
        <f t="shared" si="8"/>
        <v>81.45</v>
      </c>
      <c r="BZ6" s="21" t="str">
        <f>IF(BZ7="","",IF(BZ7="-","【-】","【"&amp;SUBSTITUTE(TEXT(BZ7,"#,##0.00"),"-","△")&amp;"】"))</f>
        <v>【97.59】</v>
      </c>
      <c r="CA6" s="22">
        <f>IF(CA7="",NA(),CA7)</f>
        <v>368</v>
      </c>
      <c r="CB6" s="22">
        <f t="shared" ref="CB6:CJ6" si="9">IF(CB7="",NA(),CB7)</f>
        <v>383.09</v>
      </c>
      <c r="CC6" s="22">
        <f t="shared" si="9"/>
        <v>377.14</v>
      </c>
      <c r="CD6" s="22">
        <f t="shared" si="9"/>
        <v>358.06</v>
      </c>
      <c r="CE6" s="22">
        <f t="shared" si="9"/>
        <v>394.13</v>
      </c>
      <c r="CF6" s="22">
        <f t="shared" si="9"/>
        <v>225.09</v>
      </c>
      <c r="CG6" s="22">
        <f t="shared" si="9"/>
        <v>224.82</v>
      </c>
      <c r="CH6" s="22">
        <f t="shared" si="9"/>
        <v>230.85</v>
      </c>
      <c r="CI6" s="22">
        <f t="shared" si="9"/>
        <v>230.21</v>
      </c>
      <c r="CJ6" s="22">
        <f t="shared" si="9"/>
        <v>240.31</v>
      </c>
      <c r="CK6" s="21" t="str">
        <f>IF(CK7="","",IF(CK7="-","【-】","【"&amp;SUBSTITUTE(TEXT(CK7,"#,##0.00"),"-","△")&amp;"】"))</f>
        <v>【181.66】</v>
      </c>
      <c r="CL6" s="22">
        <f>IF(CL7="",NA(),CL7)</f>
        <v>48.45</v>
      </c>
      <c r="CM6" s="22">
        <f t="shared" ref="CM6:CU6" si="10">IF(CM7="",NA(),CM7)</f>
        <v>46.94</v>
      </c>
      <c r="CN6" s="22">
        <f t="shared" si="10"/>
        <v>45.15</v>
      </c>
      <c r="CO6" s="22">
        <f t="shared" si="10"/>
        <v>49.16</v>
      </c>
      <c r="CP6" s="22">
        <f t="shared" si="10"/>
        <v>49.83</v>
      </c>
      <c r="CQ6" s="22">
        <f t="shared" si="10"/>
        <v>49.38</v>
      </c>
      <c r="CR6" s="22">
        <f t="shared" si="10"/>
        <v>50.09</v>
      </c>
      <c r="CS6" s="22">
        <f t="shared" si="10"/>
        <v>50.1</v>
      </c>
      <c r="CT6" s="22">
        <f t="shared" si="10"/>
        <v>49.76</v>
      </c>
      <c r="CU6" s="22">
        <f t="shared" si="10"/>
        <v>49.74</v>
      </c>
      <c r="CV6" s="21" t="str">
        <f>IF(CV7="","",IF(CV7="-","【-】","【"&amp;SUBSTITUTE(TEXT(CV7,"#,##0.00"),"-","△")&amp;"】"))</f>
        <v>【60.21】</v>
      </c>
      <c r="CW6" s="22">
        <f>IF(CW7="",NA(),CW7)</f>
        <v>62.77</v>
      </c>
      <c r="CX6" s="22">
        <f t="shared" ref="CX6:DF6" si="11">IF(CX7="",NA(),CX7)</f>
        <v>61.13</v>
      </c>
      <c r="CY6" s="22">
        <f t="shared" si="11"/>
        <v>61.33</v>
      </c>
      <c r="CZ6" s="22">
        <f t="shared" si="11"/>
        <v>55.69</v>
      </c>
      <c r="DA6" s="22">
        <f t="shared" si="11"/>
        <v>53.95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49.91</v>
      </c>
      <c r="DI6" s="22">
        <f t="shared" ref="DI6:DQ6" si="12">IF(DI7="",NA(),DI7)</f>
        <v>51.52</v>
      </c>
      <c r="DJ6" s="22">
        <f t="shared" si="12"/>
        <v>53.34</v>
      </c>
      <c r="DK6" s="22">
        <f t="shared" si="12"/>
        <v>49.4</v>
      </c>
      <c r="DL6" s="22">
        <f t="shared" si="12"/>
        <v>50.68</v>
      </c>
      <c r="DM6" s="22">
        <f t="shared" si="12"/>
        <v>47.5</v>
      </c>
      <c r="DN6" s="22">
        <f t="shared" si="12"/>
        <v>48.41</v>
      </c>
      <c r="DO6" s="22">
        <f t="shared" si="12"/>
        <v>50.02</v>
      </c>
      <c r="DP6" s="22">
        <f t="shared" si="12"/>
        <v>51.38</v>
      </c>
      <c r="DQ6" s="22">
        <f t="shared" si="12"/>
        <v>52.3</v>
      </c>
      <c r="DR6" s="21" t="str">
        <f>IF(DR7="","",IF(DR7="-","【-】","【"&amp;SUBSTITUTE(TEXT(DR7,"#,##0.00"),"-","△")&amp;"】"))</f>
        <v>【52.41】</v>
      </c>
      <c r="DS6" s="22">
        <f>IF(DS7="",NA(),DS7)</f>
        <v>20.67</v>
      </c>
      <c r="DT6" s="22">
        <f t="shared" ref="DT6:EB6" si="13">IF(DT7="",NA(),DT7)</f>
        <v>20.170000000000002</v>
      </c>
      <c r="DU6" s="22">
        <f t="shared" si="13"/>
        <v>28.67</v>
      </c>
      <c r="DV6" s="22">
        <f t="shared" si="13"/>
        <v>31.59</v>
      </c>
      <c r="DW6" s="22">
        <f t="shared" si="13"/>
        <v>31.17</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0.05</v>
      </c>
      <c r="EE6" s="22">
        <f t="shared" ref="EE6:EM6" si="14">IF(EE7="",NA(),EE7)</f>
        <v>0.5</v>
      </c>
      <c r="EF6" s="21">
        <f t="shared" si="14"/>
        <v>0</v>
      </c>
      <c r="EG6" s="22">
        <f t="shared" si="14"/>
        <v>0.38</v>
      </c>
      <c r="EH6" s="22">
        <f t="shared" si="14"/>
        <v>0.42</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28681</v>
      </c>
      <c r="D7" s="24">
        <v>46</v>
      </c>
      <c r="E7" s="24">
        <v>1</v>
      </c>
      <c r="F7" s="24">
        <v>0</v>
      </c>
      <c r="G7" s="24">
        <v>1</v>
      </c>
      <c r="H7" s="24" t="s">
        <v>93</v>
      </c>
      <c r="I7" s="24" t="s">
        <v>94</v>
      </c>
      <c r="J7" s="24" t="s">
        <v>95</v>
      </c>
      <c r="K7" s="24" t="s">
        <v>96</v>
      </c>
      <c r="L7" s="24" t="s">
        <v>97</v>
      </c>
      <c r="M7" s="24" t="s">
        <v>98</v>
      </c>
      <c r="N7" s="25" t="s">
        <v>99</v>
      </c>
      <c r="O7" s="25">
        <v>56.23</v>
      </c>
      <c r="P7" s="25">
        <v>85.73</v>
      </c>
      <c r="Q7" s="25">
        <v>5921</v>
      </c>
      <c r="R7" s="25" t="s">
        <v>99</v>
      </c>
      <c r="S7" s="25" t="s">
        <v>99</v>
      </c>
      <c r="T7" s="25" t="s">
        <v>99</v>
      </c>
      <c r="U7" s="25">
        <v>8618</v>
      </c>
      <c r="V7" s="25">
        <v>14.04</v>
      </c>
      <c r="W7" s="25">
        <v>613.82000000000005</v>
      </c>
      <c r="X7" s="25">
        <v>128.86000000000001</v>
      </c>
      <c r="Y7" s="25">
        <v>128.82</v>
      </c>
      <c r="Z7" s="25">
        <v>122.89</v>
      </c>
      <c r="AA7" s="25">
        <v>126.52</v>
      </c>
      <c r="AB7" s="25">
        <v>114.17</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25.13</v>
      </c>
      <c r="AU7" s="25">
        <v>30.7</v>
      </c>
      <c r="AV7" s="25">
        <v>36.68</v>
      </c>
      <c r="AW7" s="25">
        <v>41.35</v>
      </c>
      <c r="AX7" s="25">
        <v>73.88</v>
      </c>
      <c r="AY7" s="25">
        <v>305.08</v>
      </c>
      <c r="AZ7" s="25">
        <v>305.33999999999997</v>
      </c>
      <c r="BA7" s="25">
        <v>310.01</v>
      </c>
      <c r="BB7" s="25">
        <v>311.12</v>
      </c>
      <c r="BC7" s="25">
        <v>293.51</v>
      </c>
      <c r="BD7" s="25">
        <v>239.69</v>
      </c>
      <c r="BE7" s="25">
        <v>922.38</v>
      </c>
      <c r="BF7" s="25">
        <v>863.26</v>
      </c>
      <c r="BG7" s="25">
        <v>857.98</v>
      </c>
      <c r="BH7" s="25">
        <v>944.17</v>
      </c>
      <c r="BI7" s="25">
        <v>906.02</v>
      </c>
      <c r="BJ7" s="25">
        <v>585.59</v>
      </c>
      <c r="BK7" s="25">
        <v>561.34</v>
      </c>
      <c r="BL7" s="25">
        <v>538.33000000000004</v>
      </c>
      <c r="BM7" s="25">
        <v>515.14</v>
      </c>
      <c r="BN7" s="25">
        <v>498.34</v>
      </c>
      <c r="BO7" s="25">
        <v>264.86</v>
      </c>
      <c r="BP7" s="25">
        <v>85.13</v>
      </c>
      <c r="BQ7" s="25">
        <v>85.59</v>
      </c>
      <c r="BR7" s="25">
        <v>86.45</v>
      </c>
      <c r="BS7" s="25">
        <v>85.62</v>
      </c>
      <c r="BT7" s="25">
        <v>79.959999999999994</v>
      </c>
      <c r="BU7" s="25">
        <v>82.78</v>
      </c>
      <c r="BV7" s="25">
        <v>84.82</v>
      </c>
      <c r="BW7" s="25">
        <v>82.29</v>
      </c>
      <c r="BX7" s="25">
        <v>84.16</v>
      </c>
      <c r="BY7" s="25">
        <v>81.45</v>
      </c>
      <c r="BZ7" s="25">
        <v>97.59</v>
      </c>
      <c r="CA7" s="25">
        <v>368</v>
      </c>
      <c r="CB7" s="25">
        <v>383.09</v>
      </c>
      <c r="CC7" s="25">
        <v>377.14</v>
      </c>
      <c r="CD7" s="25">
        <v>358.06</v>
      </c>
      <c r="CE7" s="25">
        <v>394.13</v>
      </c>
      <c r="CF7" s="25">
        <v>225.09</v>
      </c>
      <c r="CG7" s="25">
        <v>224.82</v>
      </c>
      <c r="CH7" s="25">
        <v>230.85</v>
      </c>
      <c r="CI7" s="25">
        <v>230.21</v>
      </c>
      <c r="CJ7" s="25">
        <v>240.31</v>
      </c>
      <c r="CK7" s="25">
        <v>181.66</v>
      </c>
      <c r="CL7" s="25">
        <v>48.45</v>
      </c>
      <c r="CM7" s="25">
        <v>46.94</v>
      </c>
      <c r="CN7" s="25">
        <v>45.15</v>
      </c>
      <c r="CO7" s="25">
        <v>49.16</v>
      </c>
      <c r="CP7" s="25">
        <v>49.83</v>
      </c>
      <c r="CQ7" s="25">
        <v>49.38</v>
      </c>
      <c r="CR7" s="25">
        <v>50.09</v>
      </c>
      <c r="CS7" s="25">
        <v>50.1</v>
      </c>
      <c r="CT7" s="25">
        <v>49.76</v>
      </c>
      <c r="CU7" s="25">
        <v>49.74</v>
      </c>
      <c r="CV7" s="25">
        <v>60.21</v>
      </c>
      <c r="CW7" s="25">
        <v>62.77</v>
      </c>
      <c r="CX7" s="25">
        <v>61.13</v>
      </c>
      <c r="CY7" s="25">
        <v>61.33</v>
      </c>
      <c r="CZ7" s="25">
        <v>55.69</v>
      </c>
      <c r="DA7" s="25">
        <v>53.95</v>
      </c>
      <c r="DB7" s="25">
        <v>78.010000000000005</v>
      </c>
      <c r="DC7" s="25">
        <v>77.599999999999994</v>
      </c>
      <c r="DD7" s="25">
        <v>77.3</v>
      </c>
      <c r="DE7" s="25">
        <v>76.64</v>
      </c>
      <c r="DF7" s="25">
        <v>75.37</v>
      </c>
      <c r="DG7" s="25">
        <v>89.21</v>
      </c>
      <c r="DH7" s="25">
        <v>49.91</v>
      </c>
      <c r="DI7" s="25">
        <v>51.52</v>
      </c>
      <c r="DJ7" s="25">
        <v>53.34</v>
      </c>
      <c r="DK7" s="25">
        <v>49.4</v>
      </c>
      <c r="DL7" s="25">
        <v>50.68</v>
      </c>
      <c r="DM7" s="25">
        <v>47.5</v>
      </c>
      <c r="DN7" s="25">
        <v>48.41</v>
      </c>
      <c r="DO7" s="25">
        <v>50.02</v>
      </c>
      <c r="DP7" s="25">
        <v>51.38</v>
      </c>
      <c r="DQ7" s="25">
        <v>52.3</v>
      </c>
      <c r="DR7" s="25">
        <v>52.41</v>
      </c>
      <c r="DS7" s="25">
        <v>20.67</v>
      </c>
      <c r="DT7" s="25">
        <v>20.170000000000002</v>
      </c>
      <c r="DU7" s="25">
        <v>28.67</v>
      </c>
      <c r="DV7" s="25">
        <v>31.59</v>
      </c>
      <c r="DW7" s="25">
        <v>31.17</v>
      </c>
      <c r="DX7" s="25">
        <v>17.399999999999999</v>
      </c>
      <c r="DY7" s="25">
        <v>18.64</v>
      </c>
      <c r="DZ7" s="25">
        <v>19.510000000000002</v>
      </c>
      <c r="EA7" s="25">
        <v>21.6</v>
      </c>
      <c r="EB7" s="25">
        <v>23.36</v>
      </c>
      <c r="EC7" s="25">
        <v>26.78</v>
      </c>
      <c r="ED7" s="25">
        <v>0.05</v>
      </c>
      <c r="EE7" s="25">
        <v>0.5</v>
      </c>
      <c r="EF7" s="25">
        <v>0</v>
      </c>
      <c r="EG7" s="25">
        <v>0.38</v>
      </c>
      <c r="EH7" s="25">
        <v>0.42</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　真大</cp:lastModifiedBy>
  <dcterms:modified xsi:type="dcterms:W3CDTF">2026-02-13T06:58:33Z</dcterms:modified>
</cp:coreProperties>
</file>