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e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職員フォルダ\☆みんなの広場（データ交換用）☆\◎須藤(照会関係)\２．照会関係\R7年度\260209　【県市町村課、216（月）12時〆】経営比較分析表（水道事業）の記載内容修正依頼\"/>
    </mc:Choice>
  </mc:AlternateContent>
  <xr:revisionPtr revIDLastSave="0" documentId="8_{ECD5FBC7-D4BE-4A2E-9BA5-69324AF26B8D}" xr6:coauthVersionLast="47" xr6:coauthVersionMax="47" xr10:uidLastSave="{00000000-0000-0000-0000-000000000000}"/>
  <workbookProtection workbookAlgorithmName="SHA-512" workbookHashValue="d/tqCwKaFrt5cDLTzEBksDJz7L6Tcf/iZyXGbkzBOhOYAyuf4u1SQUyTvY5feABzI+MDF4jPuAZRWEUNJc4xXg==" workbookSaltValue="EchovlnyLGISaCsxM2OAL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AT10" i="4"/>
  <c r="AL10" i="4"/>
  <c r="I10" i="4"/>
  <c r="B10" i="4"/>
  <c r="AL8" i="4"/>
  <c r="AD8" i="4"/>
  <c r="W8" i="4"/>
  <c r="P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<sst xmlns="http://schemas.openxmlformats.org/spreadsheetml/2006/main" count="231" uniqueCount="112">
  <si>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</si>
  <si>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</si>
  <si>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</si>
  <si>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</si>
  <si>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</si>
  <si>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</si>
  <si>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</si>
  <si>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</si>
  <si>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</si>
  <si>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</si>
  <si>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</si>
  <si>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</si>
  <si>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</si>
  <si>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</si>
  <si>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</si>
  <si>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</si>
  <si>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</si>
  <si>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</si>
  <si>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</si>
  <si>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</si>
  <si>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</si>
  <si>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</si>
  <si>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</si>
  <si>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</si>
  <si>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</si>
  <si>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</si>
  <si>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</si>
  <si>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</si>
  <si>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</si>
  <si>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</si>
  <si>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</si>
  <si>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</si>
  <si>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</si>
  <si>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</si>
  <si>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</si>
  <si>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</si>
  <si>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</si>
  <si>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</si>
  <si>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</si>
  <si>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</si>
  <si>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</si>
  <si>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</si>
  <si>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</si>
  <si>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</si>
  <si>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</si>
  <si>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</si>
  <si>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</si>
  <si>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</si>
  <si>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</si>
  <si>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</si>
  <si>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</si>
  <si>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</si>
  <si>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</si>
  <si>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</si>
  <si>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</si>
  <si>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</si>
  <si>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</si>
  <si>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</si>
  <si>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</si>
  <si>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</si>
  <si>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</si>
  <si>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</si>
  <si>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</si>
  <si>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</si>
  <si>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</si>
  <si>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</si>
  <si>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</si>
  <si>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</si>
  <si>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</si>
  <si>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</si>
  <si>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</si>
  <si>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</si>
  <si>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</si>
  <si>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</si>
  <si>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</si>
  <si>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</si>
  <si>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</si>
  <si>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</si>
  <si>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</si>
  <si>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</si>
  <si>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</si>
  <si>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</si>
  <si>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</si>
  <si>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</si>
  <si>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</si>
  <si>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</si>
  <si>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</si>
  <si>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</si>
  <si>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</si>
  <si>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</si>
  <si>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</si>
  <si>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</si>
  <si>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津軽広域水道企業団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</si>
  <si>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</si>
  <si>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</si>
  <si>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</si>
  <si>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</si>
  <si>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</si>
  <si>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</si>
  <si>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</si>
  <si>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</si>
  <si>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</si>
  <si>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</si>
  <si>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</si>
  <si>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</si>
  <si>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</si>
  <si>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</si>
  <si>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</si>
  <si>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</si>
  <si>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①経常収支比率、③流動比率および⑤料金回収率は、いずれも100％以上であり、短期債務に対する支払能力及び収益性が確保されているため、健全経営であるといえる。　　　　　　　　　　　　　　　　　　　　　　　　　　　　　　　　　　　　　　　　　　　　　　　　　　　　　　　　　　　　　　　　　　　④企業債残高対給水収益比率および⑥給水原価は、類似団体の平均を下回って推移していることから、概ね適正といえる　　　　　　　　　　　　　　　　　　　　　　　　　　　　　　　　　　　　　　　　　　　　　　　　　　　　　　　　　　　　　　　　　　
⑦施設利用率は、令和3年度から水道用水供給先が増えたため上昇した。
しかし、構成市町村の人口及び使用水量が減少してきているため、今後も計画的な投資と経費削減に努める。</t>
    <phoneticPr fontId="4"/>
  </si>
  <si>
    <t xml:space="preserve"> 管路（導水管、送水管）については、そのほとんどが令和９年度までに法定耐用年数を超過する見込みであるため、「津軽広域水道用水供給事業ビジョン」の基本理念に則り、将来にわたり持続可能な用水供給事業の運営を計画的に行う必要がある。</t>
    <phoneticPr fontId="4"/>
  </si>
  <si>
    <t>各経営指標の状況から判断すると、経営的には比較的良好である。
しかし、近年の急激な物価及び人件費の上昇、長期的視点からみた水需要の減少に伴う料金収入の減少、施設（管路）の老朽化等の課題もあり、それらに対応するために、事業計画及び財政見通しを策定すること、計画的な人員の確保によって、事業の安定性、継続性を確保しなけれ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</si>
</sst>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15-46AB-BB57-A361DC7B07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8015-46AB-BB57-A361DC7B07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c:v>
                </c:pt>
                <c:pt idx="1">
                  <c:v>69.77</c:v>
                </c:pt>
                <c:pt idx="2">
                  <c:v>71.349999999999994</c:v>
                </c:pt>
                <c:pt idx="3">
                  <c:v>71.13</c:v>
                </c:pt>
                <c:pt idx="4">
                  <c:v>70.61</c:v>
                </c:pt>
              </c:numCache>
            </c:numRef>
          </c:val>
          <c:extLst>
            <c:ext xmlns:c16="http://schemas.microsoft.com/office/drawing/2014/chart" uri="{C3380CC4-5D6E-409C-BE32-E72D297353CC}">
              <c16:uniqueId val="{00000000-E4FD-459F-B719-4EE56D02CC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E4FD-459F-B719-4EE56D02CC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362-4482-A1CC-D0C33D65AB0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8362-4482-A1CC-D0C33D65AB0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136.54</c:v>
                </c:pt>
                <c:pt idx="1">
                  <c:v>138.49</c:v>
                </c:pt>
                <c:pt idx="2">
                  <c:v>130.91</c:v>
                </c:pt>
                <c:pt idx="3">
                  <c:v>135.65</c:v>
                </c:pt>
                <c:pt idx="4">
                  <c:v>134.22</c:v>
                </c:pt>
              </c:numCache>
            </c:numRef>
          </c:val>
          <c:extLst>
            <c:ext xmlns:c16="http://schemas.microsoft.com/office/drawing/2014/chart" uri="{C3380CC4-5D6E-409C-BE32-E72D297353CC}">
              <c16:uniqueId val="{00000000-2C0D-4CF9-AF74-7F392B35A5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2C0D-4CF9-AF74-7F392B35A5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67.05</c:v>
                </c:pt>
                <c:pt idx="1">
                  <c:v>68.930000000000007</c:v>
                </c:pt>
                <c:pt idx="2">
                  <c:v>70.45</c:v>
                </c:pt>
                <c:pt idx="3">
                  <c:v>72.38</c:v>
                </c:pt>
                <c:pt idx="4">
                  <c:v>74.58</c:v>
                </c:pt>
              </c:numCache>
            </c:numRef>
          </c:val>
          <c:extLst>
            <c:ext xmlns:c16="http://schemas.microsoft.com/office/drawing/2014/chart" uri="{C3380CC4-5D6E-409C-BE32-E72D297353CC}">
              <c16:uniqueId val="{00000000-1C69-46A5-801E-6FE5B41D6C3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1C69-46A5-801E-6FE5B41D6C3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A3-459F-8B5E-2CBB9458033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29A3-459F-8B5E-2CBB9458033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96-46FB-93B8-188047B508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C996-46FB-93B8-188047B508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795.61</c:v>
                </c:pt>
                <c:pt idx="1">
                  <c:v>1164.0999999999999</c:v>
                </c:pt>
                <c:pt idx="2">
                  <c:v>1418.21</c:v>
                </c:pt>
                <c:pt idx="3">
                  <c:v>1499.48</c:v>
                </c:pt>
                <c:pt idx="4">
                  <c:v>1567.15</c:v>
                </c:pt>
              </c:numCache>
            </c:numRef>
          </c:val>
          <c:extLst>
            <c:ext xmlns:c16="http://schemas.microsoft.com/office/drawing/2014/chart" uri="{C3380CC4-5D6E-409C-BE32-E72D297353CC}">
              <c16:uniqueId val="{00000000-BAB4-4469-A437-D4737574F4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BAB4-4469-A437-D4737574F4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147.88</c:v>
                </c:pt>
                <c:pt idx="1">
                  <c:v>130.66999999999999</c:v>
                </c:pt>
                <c:pt idx="2">
                  <c:v>118.31</c:v>
                </c:pt>
                <c:pt idx="3">
                  <c:v>104.35</c:v>
                </c:pt>
                <c:pt idx="4">
                  <c:v>92.22</c:v>
                </c:pt>
              </c:numCache>
            </c:numRef>
          </c:val>
          <c:extLst>
            <c:ext xmlns:c16="http://schemas.microsoft.com/office/drawing/2014/chart" uri="{C3380CC4-5D6E-409C-BE32-E72D297353CC}">
              <c16:uniqueId val="{00000000-EB28-49D0-A6E6-A68FF25819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EB28-49D0-A6E6-A68FF25819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136.49</c:v>
                </c:pt>
                <c:pt idx="1">
                  <c:v>138.93</c:v>
                </c:pt>
                <c:pt idx="2">
                  <c:v>130.55000000000001</c:v>
                </c:pt>
                <c:pt idx="3">
                  <c:v>138.21</c:v>
                </c:pt>
                <c:pt idx="4">
                  <c:v>135.41</c:v>
                </c:pt>
              </c:numCache>
            </c:numRef>
          </c:val>
          <c:extLst>
            <c:ext xmlns:c16="http://schemas.microsoft.com/office/drawing/2014/chart" uri="{C3380CC4-5D6E-409C-BE32-E72D297353CC}">
              <c16:uniqueId val="{00000000-B8F0-4883-A18C-AEF53D1850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B8F0-4883-A18C-AEF53D1850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67.77</c:v>
                </c:pt>
                <c:pt idx="1">
                  <c:v>62.33</c:v>
                </c:pt>
                <c:pt idx="2">
                  <c:v>65.2</c:v>
                </c:pt>
                <c:pt idx="3">
                  <c:v>62.78</c:v>
                </c:pt>
                <c:pt idx="4">
                  <c:v>65.39</c:v>
                </c:pt>
              </c:numCache>
            </c:numRef>
          </c:val>
          <c:extLst>
            <c:ext xmlns:c16="http://schemas.microsoft.com/office/drawing/2014/chart" uri="{C3380CC4-5D6E-409C-BE32-E72D297353CC}">
              <c16:uniqueId val="{00000000-D014-4D40-8FEA-06A64430C3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D014-4D40-8FEA-06A64430C3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52" zoomScale="115" zoomScaleNormal="11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青森県　津軽広域水道企業団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89.31</v>
      </c>
      <c r="J10" s="37"/>
      <c r="K10" s="37"/>
      <c r="L10" s="37"/>
      <c r="M10" s="37"/>
      <c r="N10" s="37"/>
      <c r="O10" s="64"/>
      <c r="P10" s="54">
        <f>データ!$P$6</f>
        <v>98.55</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353237</v>
      </c>
      <c r="AM10" s="65"/>
      <c r="AN10" s="65"/>
      <c r="AO10" s="65"/>
      <c r="AP10" s="65"/>
      <c r="AQ10" s="65"/>
      <c r="AR10" s="65"/>
      <c r="AS10" s="65"/>
      <c r="AT10" s="36">
        <f>データ!$V$6</f>
        <v>1166.9000000000001</v>
      </c>
      <c r="AU10" s="37"/>
      <c r="AV10" s="37"/>
      <c r="AW10" s="37"/>
      <c r="AX10" s="37"/>
      <c r="AY10" s="37"/>
      <c r="AZ10" s="37"/>
      <c r="BA10" s="37"/>
      <c r="BB10" s="54">
        <f>データ!$W$6</f>
        <v>302.70999999999998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YE3lH+5+Vcp8Fk+pF7vmYaCbLE8to8dR62Wkh41CeuUP740m/lXes0iXJ/iI1niHym5oqRz4zuzfcsIi/HiABA==" saltValue="Mmw3jnjs+xRN0youoxrPL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28665</v>
      </c>
      <c r="D6" s="20">
        <f t="shared" si="3"/>
        <v>46</v>
      </c>
      <c r="E6" s="20">
        <f t="shared" si="3"/>
        <v>1</v>
      </c>
      <c r="F6" s="20">
        <f t="shared" si="3"/>
        <v>0</v>
      </c>
      <c r="G6" s="20">
        <f t="shared" si="3"/>
        <v>2</v>
      </c>
      <c r="H6" s="20" t="str">
        <f t="shared" si="3"/>
        <v>青森県　津軽広域水道企業団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89.31</v>
      </c>
      <c r="P6" s="21">
        <f t="shared" si="3"/>
        <v>98.55</v>
      </c>
      <c r="Q6" s="21">
        <f t="shared" si="3"/>
        <v>0</v>
      </c>
      <c r="R6" s="21" t="str">
        <f t="shared" si="3"/>
        <v>-</v>
      </c>
      <c r="S6" s="21" t="str">
        <f t="shared" si="3"/>
        <v>-</v>
      </c>
      <c r="T6" s="21" t="str">
        <f t="shared" si="3"/>
        <v>-</v>
      </c>
      <c r="U6" s="21">
        <f t="shared" si="3"/>
        <v>353237</v>
      </c>
      <c r="V6" s="21">
        <f t="shared" si="3"/>
        <v>1166.9000000000001</v>
      </c>
      <c r="W6" s="21">
        <f t="shared" si="3"/>
        <v>302.70999999999998</v>
      </c>
      <c r="X6" s="22">
        <f>IF(X7="",NA(),X7)</f>
        <v>136.54</v>
      </c>
      <c r="Y6" s="22">
        <f t="shared" ref="Y6:AG6" si="4">IF(Y7="",NA(),Y7)</f>
        <v>138.49</v>
      </c>
      <c r="Z6" s="22">
        <f t="shared" si="4"/>
        <v>130.91</v>
      </c>
      <c r="AA6" s="22">
        <f t="shared" si="4"/>
        <v>135.65</v>
      </c>
      <c r="AB6" s="22">
        <f t="shared" si="4"/>
        <v>134.22</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795.61</v>
      </c>
      <c r="AU6" s="22">
        <f t="shared" ref="AU6:BC6" si="6">IF(AU7="",NA(),AU7)</f>
        <v>1164.0999999999999</v>
      </c>
      <c r="AV6" s="22">
        <f t="shared" si="6"/>
        <v>1418.21</v>
      </c>
      <c r="AW6" s="22">
        <f t="shared" si="6"/>
        <v>1499.48</v>
      </c>
      <c r="AX6" s="22">
        <f t="shared" si="6"/>
        <v>1567.15</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147.88</v>
      </c>
      <c r="BF6" s="22">
        <f t="shared" ref="BF6:BN6" si="7">IF(BF7="",NA(),BF7)</f>
        <v>130.66999999999999</v>
      </c>
      <c r="BG6" s="22">
        <f t="shared" si="7"/>
        <v>118.31</v>
      </c>
      <c r="BH6" s="22">
        <f t="shared" si="7"/>
        <v>104.35</v>
      </c>
      <c r="BI6" s="22">
        <f t="shared" si="7"/>
        <v>92.22</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136.49</v>
      </c>
      <c r="BQ6" s="22">
        <f t="shared" ref="BQ6:BY6" si="8">IF(BQ7="",NA(),BQ7)</f>
        <v>138.93</v>
      </c>
      <c r="BR6" s="22">
        <f t="shared" si="8"/>
        <v>130.55000000000001</v>
      </c>
      <c r="BS6" s="22">
        <f t="shared" si="8"/>
        <v>138.21</v>
      </c>
      <c r="BT6" s="22">
        <f t="shared" si="8"/>
        <v>135.41</v>
      </c>
      <c r="BU6" s="22">
        <f t="shared" si="8"/>
        <v>110.77</v>
      </c>
      <c r="BV6" s="22">
        <f t="shared" si="8"/>
        <v>112.35</v>
      </c>
      <c r="BW6" s="22">
        <f t="shared" si="8"/>
        <v>106.47</v>
      </c>
      <c r="BX6" s="22">
        <f t="shared" si="8"/>
        <v>107.7</v>
      </c>
      <c r="BY6" s="22">
        <f t="shared" si="8"/>
        <v>106.29</v>
      </c>
      <c r="BZ6" s="21" t="str">
        <f>IF(BZ7="","",IF(BZ7="-","【-】","【"&amp;SUBSTITUTE(TEXT(BZ7,"#,##0.00"),"-","△")&amp;"】"))</f>
        <v>【106.29】</v>
      </c>
      <c r="CA6" s="22">
        <f>IF(CA7="",NA(),CA7)</f>
        <v>67.77</v>
      </c>
      <c r="CB6" s="22">
        <f t="shared" ref="CB6:CJ6" si="9">IF(CB7="",NA(),CB7)</f>
        <v>62.33</v>
      </c>
      <c r="CC6" s="22">
        <f t="shared" si="9"/>
        <v>65.2</v>
      </c>
      <c r="CD6" s="22">
        <f t="shared" si="9"/>
        <v>62.78</v>
      </c>
      <c r="CE6" s="22">
        <f t="shared" si="9"/>
        <v>65.39</v>
      </c>
      <c r="CF6" s="22">
        <f t="shared" si="9"/>
        <v>73.180000000000007</v>
      </c>
      <c r="CG6" s="22">
        <f t="shared" si="9"/>
        <v>73.05</v>
      </c>
      <c r="CH6" s="22">
        <f t="shared" si="9"/>
        <v>77.53</v>
      </c>
      <c r="CI6" s="22">
        <f t="shared" si="9"/>
        <v>76.25</v>
      </c>
      <c r="CJ6" s="22">
        <f t="shared" si="9"/>
        <v>77.75</v>
      </c>
      <c r="CK6" s="21" t="str">
        <f>IF(CK7="","",IF(CK7="-","【-】","【"&amp;SUBSTITUTE(TEXT(CK7,"#,##0.00"),"-","△")&amp;"】"))</f>
        <v>【77.75】</v>
      </c>
      <c r="CL6" s="22">
        <f>IF(CL7="",NA(),CL7)</f>
        <v>63</v>
      </c>
      <c r="CM6" s="22">
        <f t="shared" ref="CM6:CU6" si="10">IF(CM7="",NA(),CM7)</f>
        <v>69.77</v>
      </c>
      <c r="CN6" s="22">
        <f t="shared" si="10"/>
        <v>71.349999999999994</v>
      </c>
      <c r="CO6" s="22">
        <f t="shared" si="10"/>
        <v>71.13</v>
      </c>
      <c r="CP6" s="22">
        <f t="shared" si="10"/>
        <v>70.61</v>
      </c>
      <c r="CQ6" s="22">
        <f t="shared" si="10"/>
        <v>62.26</v>
      </c>
      <c r="CR6" s="22">
        <f t="shared" si="10"/>
        <v>62.22</v>
      </c>
      <c r="CS6" s="22">
        <f t="shared" si="10"/>
        <v>61.45</v>
      </c>
      <c r="CT6" s="22">
        <f t="shared" si="10"/>
        <v>61.63</v>
      </c>
      <c r="CU6" s="22">
        <f t="shared" si="10"/>
        <v>61.54</v>
      </c>
      <c r="CV6" s="21" t="str">
        <f>IF(CV7="","",IF(CV7="-","【-】","【"&amp;SUBSTITUTE(TEXT(CV7,"#,##0.00"),"-","△")&amp;"】"))</f>
        <v>【61.54】</v>
      </c>
      <c r="CW6" s="22">
        <f>IF(CW7="",NA(),CW7)</f>
        <v>100</v>
      </c>
      <c r="CX6" s="22">
        <f t="shared" ref="CX6:DF6" si="11">IF(CX7="",NA(),CX7)</f>
        <v>100</v>
      </c>
      <c r="CY6" s="22">
        <f t="shared" si="11"/>
        <v>100</v>
      </c>
      <c r="CZ6" s="22">
        <f t="shared" si="11"/>
        <v>100</v>
      </c>
      <c r="DA6" s="22">
        <f t="shared" si="11"/>
        <v>100</v>
      </c>
      <c r="DB6" s="22">
        <f t="shared" si="11"/>
        <v>100.16</v>
      </c>
      <c r="DC6" s="22">
        <f t="shared" si="11"/>
        <v>100.28</v>
      </c>
      <c r="DD6" s="22">
        <f t="shared" si="11"/>
        <v>100.29</v>
      </c>
      <c r="DE6" s="22">
        <f t="shared" si="11"/>
        <v>100.36</v>
      </c>
      <c r="DF6" s="22">
        <f t="shared" si="11"/>
        <v>100.31</v>
      </c>
      <c r="DG6" s="21" t="str">
        <f>IF(DG7="","",IF(DG7="-","【-】","【"&amp;SUBSTITUTE(TEXT(DG7,"#,##0.00"),"-","△")&amp;"】"))</f>
        <v>【100.31】</v>
      </c>
      <c r="DH6" s="22">
        <f>IF(DH7="",NA(),DH7)</f>
        <v>67.05</v>
      </c>
      <c r="DI6" s="22">
        <f t="shared" ref="DI6:DQ6" si="12">IF(DI7="",NA(),DI7)</f>
        <v>68.930000000000007</v>
      </c>
      <c r="DJ6" s="22">
        <f t="shared" si="12"/>
        <v>70.45</v>
      </c>
      <c r="DK6" s="22">
        <f t="shared" si="12"/>
        <v>72.38</v>
      </c>
      <c r="DL6" s="22">
        <f t="shared" si="12"/>
        <v>74.58</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28665</v>
      </c>
      <c r="D7" s="24">
        <v>46</v>
      </c>
      <c r="E7" s="24">
        <v>1</v>
      </c>
      <c r="F7" s="24">
        <v>0</v>
      </c>
      <c r="G7" s="24">
        <v>2</v>
      </c>
      <c r="H7" s="24" t="s">
        <v>92</v>
      </c>
      <c r="I7" s="24" t="s">
        <v>93</v>
      </c>
      <c r="J7" s="24" t="s">
        <v>94</v>
      </c>
      <c r="K7" s="24" t="s">
        <v>95</v>
      </c>
      <c r="L7" s="24" t="s">
        <v>96</v>
      </c>
      <c r="M7" s="24" t="s">
        <v>97</v>
      </c>
      <c r="N7" s="25" t="s">
        <v>98</v>
      </c>
      <c r="O7" s="25">
        <v>89.31</v>
      </c>
      <c r="P7" s="25">
        <v>98.55</v>
      </c>
      <c r="Q7" s="25">
        <v>0</v>
      </c>
      <c r="R7" s="25" t="s">
        <v>98</v>
      </c>
      <c r="S7" s="25" t="s">
        <v>98</v>
      </c>
      <c r="T7" s="25" t="s">
        <v>98</v>
      </c>
      <c r="U7" s="25">
        <v>353237</v>
      </c>
      <c r="V7" s="25">
        <v>1166.9000000000001</v>
      </c>
      <c r="W7" s="25">
        <v>302.70999999999998</v>
      </c>
      <c r="X7" s="25">
        <v>136.54</v>
      </c>
      <c r="Y7" s="25">
        <v>138.49</v>
      </c>
      <c r="Z7" s="25">
        <v>130.91</v>
      </c>
      <c r="AA7" s="25">
        <v>135.65</v>
      </c>
      <c r="AB7" s="25">
        <v>134.22</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795.61</v>
      </c>
      <c r="AU7" s="25">
        <v>1164.0999999999999</v>
      </c>
      <c r="AV7" s="25">
        <v>1418.21</v>
      </c>
      <c r="AW7" s="25">
        <v>1499.48</v>
      </c>
      <c r="AX7" s="25">
        <v>1567.15</v>
      </c>
      <c r="AY7" s="25">
        <v>284.45</v>
      </c>
      <c r="AZ7" s="25">
        <v>309.23</v>
      </c>
      <c r="BA7" s="25">
        <v>313.43</v>
      </c>
      <c r="BB7" s="25">
        <v>303.10000000000002</v>
      </c>
      <c r="BC7" s="25">
        <v>318.89999999999998</v>
      </c>
      <c r="BD7" s="25">
        <v>318.89999999999998</v>
      </c>
      <c r="BE7" s="25">
        <v>147.88</v>
      </c>
      <c r="BF7" s="25">
        <v>130.66999999999999</v>
      </c>
      <c r="BG7" s="25">
        <v>118.31</v>
      </c>
      <c r="BH7" s="25">
        <v>104.35</v>
      </c>
      <c r="BI7" s="25">
        <v>92.22</v>
      </c>
      <c r="BJ7" s="25">
        <v>260.95999999999998</v>
      </c>
      <c r="BK7" s="25">
        <v>240.07</v>
      </c>
      <c r="BL7" s="25">
        <v>224.81</v>
      </c>
      <c r="BM7" s="25">
        <v>210.83</v>
      </c>
      <c r="BN7" s="25">
        <v>204.34</v>
      </c>
      <c r="BO7" s="25">
        <v>204.34</v>
      </c>
      <c r="BP7" s="25">
        <v>136.49</v>
      </c>
      <c r="BQ7" s="25">
        <v>138.93</v>
      </c>
      <c r="BR7" s="25">
        <v>130.55000000000001</v>
      </c>
      <c r="BS7" s="25">
        <v>138.21</v>
      </c>
      <c r="BT7" s="25">
        <v>135.41</v>
      </c>
      <c r="BU7" s="25">
        <v>110.77</v>
      </c>
      <c r="BV7" s="25">
        <v>112.35</v>
      </c>
      <c r="BW7" s="25">
        <v>106.47</v>
      </c>
      <c r="BX7" s="25">
        <v>107.7</v>
      </c>
      <c r="BY7" s="25">
        <v>106.29</v>
      </c>
      <c r="BZ7" s="25">
        <v>106.29</v>
      </c>
      <c r="CA7" s="25">
        <v>67.77</v>
      </c>
      <c r="CB7" s="25">
        <v>62.33</v>
      </c>
      <c r="CC7" s="25">
        <v>65.2</v>
      </c>
      <c r="CD7" s="25">
        <v>62.78</v>
      </c>
      <c r="CE7" s="25">
        <v>65.39</v>
      </c>
      <c r="CF7" s="25">
        <v>73.180000000000007</v>
      </c>
      <c r="CG7" s="25">
        <v>73.05</v>
      </c>
      <c r="CH7" s="25">
        <v>77.53</v>
      </c>
      <c r="CI7" s="25">
        <v>76.25</v>
      </c>
      <c r="CJ7" s="25">
        <v>77.75</v>
      </c>
      <c r="CK7" s="25">
        <v>77.75</v>
      </c>
      <c r="CL7" s="25">
        <v>63</v>
      </c>
      <c r="CM7" s="25">
        <v>69.77</v>
      </c>
      <c r="CN7" s="25">
        <v>71.349999999999994</v>
      </c>
      <c r="CO7" s="25">
        <v>71.13</v>
      </c>
      <c r="CP7" s="25">
        <v>70.61</v>
      </c>
      <c r="CQ7" s="25">
        <v>62.26</v>
      </c>
      <c r="CR7" s="25">
        <v>62.22</v>
      </c>
      <c r="CS7" s="25">
        <v>61.45</v>
      </c>
      <c r="CT7" s="25">
        <v>61.63</v>
      </c>
      <c r="CU7" s="25">
        <v>61.54</v>
      </c>
      <c r="CV7" s="25">
        <v>61.54</v>
      </c>
      <c r="CW7" s="25">
        <v>100</v>
      </c>
      <c r="CX7" s="25">
        <v>100</v>
      </c>
      <c r="CY7" s="25">
        <v>100</v>
      </c>
      <c r="CZ7" s="25">
        <v>100</v>
      </c>
      <c r="DA7" s="25">
        <v>100</v>
      </c>
      <c r="DB7" s="25">
        <v>100.16</v>
      </c>
      <c r="DC7" s="25">
        <v>100.28</v>
      </c>
      <c r="DD7" s="25">
        <v>100.29</v>
      </c>
      <c r="DE7" s="25">
        <v>100.36</v>
      </c>
      <c r="DF7" s="25">
        <v>100.31</v>
      </c>
      <c r="DG7" s="25">
        <v>100.31</v>
      </c>
      <c r="DH7" s="25">
        <v>67.05</v>
      </c>
      <c r="DI7" s="25">
        <v>68.930000000000007</v>
      </c>
      <c r="DJ7" s="25">
        <v>70.45</v>
      </c>
      <c r="DK7" s="25">
        <v>72.38</v>
      </c>
      <c r="DL7" s="25">
        <v>74.58</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