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4_理財Ｇ員作業用\2.各事業担当作業用★\04_下水道\森内\120_田舎館村▲\3_最終\"/>
    </mc:Choice>
  </mc:AlternateContent>
  <xr:revisionPtr revIDLastSave="0" documentId="13_ncr:1_{BC8DD290-82ED-4FDA-BA55-450592B9FEFD}" xr6:coauthVersionLast="47" xr6:coauthVersionMax="47" xr10:uidLastSave="{00000000-0000-0000-0000-000000000000}"/>
  <workbookProtection workbookAlgorithmName="SHA-512" workbookHashValue="9pMG9MwykCKMlsprcpYwlgsahNstKic8+6H8Okeu0mcbuACmsYKxQ57h/kNbio3uG0AxKYYAVvwzX0LZ+O/V+A==" workbookSaltValue="N7kUibwQixau7V3Dfh0Id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<sst xmlns="http://schemas.openxmlformats.org/spreadsheetml/2006/main" count="231" uniqueCount="116">
  <si>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</si>
  <si>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</si>
  <si>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</si>
  <si>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</si>
  <si>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</si>
  <si>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</si>
  <si>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</si>
  <si>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</si>
  <si>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</si>
  <si>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</si>
  <si>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</si>
  <si>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</si>
  <si>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</si>
  <si>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</si>
  <si>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</si>
  <si>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</si>
  <si>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</si>
  <si>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</si>
  <si>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</si>
  <si>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</si>
  <si>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</si>
  <si>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</si>
  <si>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</si>
  <si>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</si>
  <si>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</si>
  <si>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</si>
  <si>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</si>
  <si>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</si>
  <si>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</si>
  <si>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</si>
  <si>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</si>
  <si>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</si>
  <si>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</si>
  <si>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</si>
  <si>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</si>
  <si>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</si>
  <si>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</si>
  <si>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</si>
  <si>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</si>
  <si>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</si>
  <si>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</si>
  <si>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</si>
  <si>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</si>
  <si>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</si>
  <si>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</si>
  <si>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</si>
  <si>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</si>
  <si>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</si>
  <si>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</si>
  <si>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</si>
  <si>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</si>
  <si>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</si>
  <si>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</si>
  <si>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</si>
  <si>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</si>
  <si>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</si>
  <si>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</si>
  <si>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</si>
  <si>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</si>
  <si>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</si>
  <si>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</si>
  <si>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</si>
  <si>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</si>
  <si>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</si>
  <si>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</si>
  <si>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</si>
  <si>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</si>
  <si>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</si>
  <si>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</si>
  <si>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</si>
  <si>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</si>
  <si>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</si>
  <si>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</si>
  <si>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</si>
  <si>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</si>
  <si>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</si>
  <si>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</si>
  <si>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</si>
  <si>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</si>
  <si>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</si>
  <si>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</si>
  <si>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</si>
  <si>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</si>
  <si>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</si>
  <si>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</si>
  <si>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</si>
  <si>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</si>
  <si>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</si>
  <si>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</si>
  <si>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</si>
  <si>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</si>
  <si>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</si>
  <si>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</si>
  <si>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</si>
  <si>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</si>
  <si>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</si>
  <si>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田舎館村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</si>
  <si>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</si>
  <si>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</si>
  <si>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</si>
  <si>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</si>
  <si>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</si>
  <si>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</si>
  <si>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</si>
  <si>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</si>
  <si>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</si>
  <si>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</si>
  <si>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</si>
  <si>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</si>
  <si>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</si>
  <si>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</si>
  <si>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</si>
  <si>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</si>
  <si>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類似団体及び全国平均の２倍以上の値となっています。現在、耐用年数を経過した管渠はないものの、処理施設の機械設備には耐用年数を経過したものが多く存在している状況です。令和２年度に策定した最適整備構想により計画的な改築更新が必要です。</t>
    <phoneticPr fontId="4"/>
  </si>
  <si>
    <t>　計画区域内の整備は終了しています。今後は更なる経営改善に向けて、水洗化の向上を図っていく必要があります。また、必要に応じて使用料水準の見直しや広域化・共同化による維持管理費等の見直しを検討していきます。
　施設の老朽化に関しては、処理施設の機械設備など必要に応じて更新している状況ですが、今後の人口減少も考慮し、下水道事業の広域化・共同化の検討による公共下水道への編入等も視野に入れながら検討していく必要があります。
　また、経営戦略に基づき経営の健全化を図るための取り組みを進めていきます。</t>
    <rPh sb="185" eb="186">
      <t>トウ</t>
    </rPh>
    <phoneticPr fontId="4"/>
  </si>
  <si>
    <t>　経常収支比率は100％を超えていますが、一般会計からの繰入金など使用料収入以外の収入による要因が大きいため、料金収入確保対策を行っていく必要があります。
　経費回収率は100％を下回っており、修繕費及び動力費の増が大きな要因となっております。今後も急な修繕や物価高騰による維持管理費の増が予想されるため、維持管理の見直しや経費節減をしていく必要があります。なお、令和2年度、令和4年度及び令和5年度も100％を下回る結果となっていますが、景気対策事業として下水道使用料等減免事業を実施したためであり、減免した料金は国庫補助金を財源とした繰入金により補てんされてますので、経営悪化によるものではありません。
　処理区域内の整備が終了していることから、近年は建設改良に係る企業債の新規借り入れが無く、企業債残高対事業規模比率は類似団体及び全国平均と比較しても低い水準となっています。ただし、これは同時に耐用年数を経過した機械設備の更新を延伸している結果とも取れるため、計画的な設備更新または継続的な維持管理による状態監視が必要です。
　水洗化率については、類似団体及び全国平均と比較すると高い水準を維持していますが、今後も未接続世帯へ接続を促すなど水洗化率向上のための取り組みに力を入れ、遊休状態の解消を図る必要があります。</t>
    <rPh sb="79" eb="84">
      <t>ケイヒカイシュウリツ</t>
    </rPh>
    <rPh sb="90" eb="92">
      <t>シタマワ</t>
    </rPh>
    <rPh sb="97" eb="100">
      <t>シュウゼンヒ</t>
    </rPh>
    <rPh sb="100" eb="101">
      <t>オヨ</t>
    </rPh>
    <rPh sb="102" eb="105">
      <t>ドウリョクヒ</t>
    </rPh>
    <rPh sb="106" eb="107">
      <t>ゾウ</t>
    </rPh>
    <rPh sb="108" eb="109">
      <t>オオ</t>
    </rPh>
    <rPh sb="111" eb="113">
      <t>ヨウイン</t>
    </rPh>
    <rPh sb="122" eb="124">
      <t>コンゴ</t>
    </rPh>
    <rPh sb="125" eb="126">
      <t>キュウ</t>
    </rPh>
    <rPh sb="127" eb="129">
      <t>シュウゼン</t>
    </rPh>
    <rPh sb="130" eb="134">
      <t>ブッカコウトウ</t>
    </rPh>
    <rPh sb="137" eb="142">
      <t>イジカンリヒ</t>
    </rPh>
    <rPh sb="143" eb="144">
      <t>ゾウ</t>
    </rPh>
    <rPh sb="145" eb="147">
      <t>ヨソウ</t>
    </rPh>
    <rPh sb="153" eb="157">
      <t>イジカンリ</t>
    </rPh>
    <rPh sb="158" eb="160">
      <t>ミナオ</t>
    </rPh>
    <rPh sb="162" eb="166">
      <t>ケイヒセツゲン</t>
    </rPh>
    <rPh sb="171" eb="173">
      <t>ヒツヨウ</t>
    </rPh>
    <rPh sb="270" eb="271">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</si>
</sst>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66-4F54-B739-91FE5E99F17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B766-4F54-B739-91FE5E99F17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51.03</c:v>
                </c:pt>
                <c:pt idx="1">
                  <c:v>47.6</c:v>
                </c:pt>
                <c:pt idx="2">
                  <c:v>50.34</c:v>
                </c:pt>
                <c:pt idx="3">
                  <c:v>47.26</c:v>
                </c:pt>
                <c:pt idx="4">
                  <c:v>46.58</c:v>
                </c:pt>
              </c:numCache>
            </c:numRef>
          </c:val>
          <c:extLst>
            <c:ext xmlns:c16="http://schemas.microsoft.com/office/drawing/2014/chart" uri="{C3380CC4-5D6E-409C-BE32-E72D297353CC}">
              <c16:uniqueId val="{00000000-2068-4C07-A623-7D4A75A377B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2068-4C07-A623-7D4A75A377B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93.43</c:v>
                </c:pt>
                <c:pt idx="1">
                  <c:v>92.91</c:v>
                </c:pt>
                <c:pt idx="2">
                  <c:v>92.68</c:v>
                </c:pt>
                <c:pt idx="3">
                  <c:v>92.64</c:v>
                </c:pt>
                <c:pt idx="4">
                  <c:v>92.58</c:v>
                </c:pt>
              </c:numCache>
            </c:numRef>
          </c:val>
          <c:extLst>
            <c:ext xmlns:c16="http://schemas.microsoft.com/office/drawing/2014/chart" uri="{C3380CC4-5D6E-409C-BE32-E72D297353CC}">
              <c16:uniqueId val="{00000000-8974-40C5-8DE9-87C9728FF81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8974-40C5-8DE9-87C9728FF81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123.36</c:v>
                </c:pt>
                <c:pt idx="1">
                  <c:v>120.38</c:v>
                </c:pt>
                <c:pt idx="2">
                  <c:v>114.83</c:v>
                </c:pt>
                <c:pt idx="3">
                  <c:v>121.74</c:v>
                </c:pt>
                <c:pt idx="4">
                  <c:v>114.33</c:v>
                </c:pt>
              </c:numCache>
            </c:numRef>
          </c:val>
          <c:extLst>
            <c:ext xmlns:c16="http://schemas.microsoft.com/office/drawing/2014/chart" uri="{C3380CC4-5D6E-409C-BE32-E72D297353CC}">
              <c16:uniqueId val="{00000000-729B-498B-B938-9DBCD4D6CD2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729B-498B-B938-9DBCD4D6CD2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52.75</c:v>
                </c:pt>
                <c:pt idx="1">
                  <c:v>54.36</c:v>
                </c:pt>
                <c:pt idx="2">
                  <c:v>55.71</c:v>
                </c:pt>
                <c:pt idx="3">
                  <c:v>57.31</c:v>
                </c:pt>
                <c:pt idx="4">
                  <c:v>58.95</c:v>
                </c:pt>
              </c:numCache>
            </c:numRef>
          </c:val>
          <c:extLst>
            <c:ext xmlns:c16="http://schemas.microsoft.com/office/drawing/2014/chart" uri="{C3380CC4-5D6E-409C-BE32-E72D297353CC}">
              <c16:uniqueId val="{00000000-EBF6-4415-8862-7595E4A3663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EBF6-4415-8862-7595E4A3663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DA-4A4C-BCF6-8D47E41A3B9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E6DA-4A4C-BCF6-8D47E41A3B9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8E-49CF-9206-7DB85B39542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508E-49CF-9206-7DB85B39542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179.48</c:v>
                </c:pt>
                <c:pt idx="1">
                  <c:v>171.65</c:v>
                </c:pt>
                <c:pt idx="2">
                  <c:v>165.79</c:v>
                </c:pt>
                <c:pt idx="3">
                  <c:v>295.5</c:v>
                </c:pt>
                <c:pt idx="4">
                  <c:v>444.66</c:v>
                </c:pt>
              </c:numCache>
            </c:numRef>
          </c:val>
          <c:extLst>
            <c:ext xmlns:c16="http://schemas.microsoft.com/office/drawing/2014/chart" uri="{C3380CC4-5D6E-409C-BE32-E72D297353CC}">
              <c16:uniqueId val="{00000000-4742-4868-86B6-4ADD6763B54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4742-4868-86B6-4ADD6763B54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489.4</c:v>
                </c:pt>
                <c:pt idx="1">
                  <c:v>153.33000000000001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228-49C1-8C54-D1368D89AEE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F228-49C1-8C54-D1368D89AEE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77.040000000000006</c:v>
                </c:pt>
                <c:pt idx="1">
                  <c:v>100</c:v>
                </c:pt>
                <c:pt idx="2">
                  <c:v>66.47</c:v>
                </c:pt>
                <c:pt idx="3">
                  <c:v>86.59</c:v>
                </c:pt>
                <c:pt idx="4">
                  <c:v>87.72</c:v>
                </c:pt>
              </c:numCache>
            </c:numRef>
          </c:val>
          <c:extLst>
            <c:ext xmlns:c16="http://schemas.microsoft.com/office/drawing/2014/chart" uri="{C3380CC4-5D6E-409C-BE32-E72D297353CC}">
              <c16:uniqueId val="{00000000-5208-4508-BF13-5E2326F2383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5208-4508-BF13-5E2326F2383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226.06</c:v>
                </c:pt>
                <c:pt idx="1">
                  <c:v>201.19</c:v>
                </c:pt>
                <c:pt idx="2">
                  <c:v>264.17</c:v>
                </c:pt>
                <c:pt idx="3">
                  <c:v>203.43</c:v>
                </c:pt>
                <c:pt idx="4">
                  <c:v>232.94</c:v>
                </c:pt>
              </c:numCache>
            </c:numRef>
          </c:val>
          <c:extLst>
            <c:ext xmlns:c16="http://schemas.microsoft.com/office/drawing/2014/chart" uri="{C3380CC4-5D6E-409C-BE32-E72D297353CC}">
              <c16:uniqueId val="{00000000-43ED-4910-9BCF-E7C9E3A5CD3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43ED-4910-9BCF-E7C9E3A5CD3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田舎館村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7239</v>
      </c>
      <c r="AM8" s="41"/>
      <c r="AN8" s="41"/>
      <c r="AO8" s="41"/>
      <c r="AP8" s="41"/>
      <c r="AQ8" s="41"/>
      <c r="AR8" s="41"/>
      <c r="AS8" s="41"/>
      <c r="AT8" s="34">
        <f>データ!T6</f>
        <v>22.35</v>
      </c>
      <c r="AU8" s="34"/>
      <c r="AV8" s="34"/>
      <c r="AW8" s="34"/>
      <c r="AX8" s="34"/>
      <c r="AY8" s="34"/>
      <c r="AZ8" s="34"/>
      <c r="BA8" s="34"/>
      <c r="BB8" s="34">
        <f>データ!U6</f>
        <v>323.89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69.069999999999993</v>
      </c>
      <c r="J10" s="34"/>
      <c r="K10" s="34"/>
      <c r="L10" s="34"/>
      <c r="M10" s="34"/>
      <c r="N10" s="34"/>
      <c r="O10" s="34"/>
      <c r="P10" s="34">
        <f>データ!P6</f>
        <v>8.81</v>
      </c>
      <c r="Q10" s="34"/>
      <c r="R10" s="34"/>
      <c r="S10" s="34"/>
      <c r="T10" s="34"/>
      <c r="U10" s="34"/>
      <c r="V10" s="34"/>
      <c r="W10" s="34">
        <f>データ!Q6</f>
        <v>82.12</v>
      </c>
      <c r="X10" s="34"/>
      <c r="Y10" s="34"/>
      <c r="Z10" s="34"/>
      <c r="AA10" s="34"/>
      <c r="AB10" s="34"/>
      <c r="AC10" s="34"/>
      <c r="AD10" s="41">
        <f>データ!R6</f>
        <v>4051</v>
      </c>
      <c r="AE10" s="41"/>
      <c r="AF10" s="41"/>
      <c r="AG10" s="41"/>
      <c r="AH10" s="41"/>
      <c r="AI10" s="41"/>
      <c r="AJ10" s="41"/>
      <c r="AK10" s="2"/>
      <c r="AL10" s="41">
        <f>データ!V6</f>
        <v>633</v>
      </c>
      <c r="AM10" s="41"/>
      <c r="AN10" s="41"/>
      <c r="AO10" s="41"/>
      <c r="AP10" s="41"/>
      <c r="AQ10" s="41"/>
      <c r="AR10" s="41"/>
      <c r="AS10" s="41"/>
      <c r="AT10" s="34">
        <f>データ!W6</f>
        <v>0.28999999999999998</v>
      </c>
      <c r="AU10" s="34"/>
      <c r="AV10" s="34"/>
      <c r="AW10" s="34"/>
      <c r="AX10" s="34"/>
      <c r="AY10" s="34"/>
      <c r="AZ10" s="34"/>
      <c r="BA10" s="34"/>
      <c r="BB10" s="34">
        <f>データ!X6</f>
        <v>2182.7600000000002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gDNxW2PhZ9wXVTCcC1kj8jO+hi97I+5FK5WxBAJc297bXdcplj0iZIQKGq59DtihdLSgRUXr+62mL6EGOlyWg==" saltValue="P7ZCYl9EPfDqrbl9xMuiD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23671</v>
      </c>
      <c r="D6" s="19">
        <f t="shared" si="3"/>
        <v>46</v>
      </c>
      <c r="E6" s="19">
        <f t="shared" si="3"/>
        <v>17</v>
      </c>
      <c r="F6" s="19">
        <f t="shared" si="3"/>
        <v>5</v>
      </c>
      <c r="G6" s="19">
        <f t="shared" si="3"/>
        <v>0</v>
      </c>
      <c r="H6" s="19" t="str">
        <f t="shared" si="3"/>
        <v>青森県　田舎館村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69.069999999999993</v>
      </c>
      <c r="P6" s="20">
        <f t="shared" si="3"/>
        <v>8.81</v>
      </c>
      <c r="Q6" s="20">
        <f t="shared" si="3"/>
        <v>82.12</v>
      </c>
      <c r="R6" s="20">
        <f t="shared" si="3"/>
        <v>4051</v>
      </c>
      <c r="S6" s="20">
        <f t="shared" si="3"/>
        <v>7239</v>
      </c>
      <c r="T6" s="20">
        <f t="shared" si="3"/>
        <v>22.35</v>
      </c>
      <c r="U6" s="20">
        <f t="shared" si="3"/>
        <v>323.89</v>
      </c>
      <c r="V6" s="20">
        <f t="shared" si="3"/>
        <v>633</v>
      </c>
      <c r="W6" s="20">
        <f t="shared" si="3"/>
        <v>0.28999999999999998</v>
      </c>
      <c r="X6" s="20">
        <f t="shared" si="3"/>
        <v>2182.7600000000002</v>
      </c>
      <c r="Y6" s="21">
        <f>IF(Y7="",NA(),Y7)</f>
        <v>123.36</v>
      </c>
      <c r="Z6" s="21">
        <f t="shared" ref="Z6:AH6" si="4">IF(Z7="",NA(),Z7)</f>
        <v>120.38</v>
      </c>
      <c r="AA6" s="21">
        <f t="shared" si="4"/>
        <v>114.83</v>
      </c>
      <c r="AB6" s="21">
        <f t="shared" si="4"/>
        <v>121.74</v>
      </c>
      <c r="AC6" s="21">
        <f t="shared" si="4"/>
        <v>114.33</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179.48</v>
      </c>
      <c r="AV6" s="21">
        <f t="shared" ref="AV6:BD6" si="6">IF(AV7="",NA(),AV7)</f>
        <v>171.65</v>
      </c>
      <c r="AW6" s="21">
        <f t="shared" si="6"/>
        <v>165.79</v>
      </c>
      <c r="AX6" s="21">
        <f t="shared" si="6"/>
        <v>295.5</v>
      </c>
      <c r="AY6" s="21">
        <f t="shared" si="6"/>
        <v>444.66</v>
      </c>
      <c r="AZ6" s="21">
        <f t="shared" si="6"/>
        <v>29.13</v>
      </c>
      <c r="BA6" s="21">
        <f t="shared" si="6"/>
        <v>35.69</v>
      </c>
      <c r="BB6" s="21">
        <f t="shared" si="6"/>
        <v>38.4</v>
      </c>
      <c r="BC6" s="21">
        <f t="shared" si="6"/>
        <v>44.04</v>
      </c>
      <c r="BD6" s="21">
        <f t="shared" si="6"/>
        <v>58.25</v>
      </c>
      <c r="BE6" s="20" t="str">
        <f>IF(BE7="","",IF(BE7="-","【-】","【"&amp;SUBSTITUTE(TEXT(BE7,"#,##0.00"),"-","△")&amp;"】"))</f>
        <v>【47.19】</v>
      </c>
      <c r="BF6" s="21">
        <f>IF(BF7="",NA(),BF7)</f>
        <v>489.4</v>
      </c>
      <c r="BG6" s="21">
        <f t="shared" ref="BG6:BO6" si="7">IF(BG7="",NA(),BG7)</f>
        <v>153.33000000000001</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77.040000000000006</v>
      </c>
      <c r="BR6" s="21">
        <f t="shared" ref="BR6:BZ6" si="8">IF(BR7="",NA(),BR7)</f>
        <v>100</v>
      </c>
      <c r="BS6" s="21">
        <f t="shared" si="8"/>
        <v>66.47</v>
      </c>
      <c r="BT6" s="21">
        <f t="shared" si="8"/>
        <v>86.59</v>
      </c>
      <c r="BU6" s="21">
        <f t="shared" si="8"/>
        <v>87.72</v>
      </c>
      <c r="BV6" s="21">
        <f t="shared" si="8"/>
        <v>57.08</v>
      </c>
      <c r="BW6" s="21">
        <f t="shared" si="8"/>
        <v>56.26</v>
      </c>
      <c r="BX6" s="21">
        <f t="shared" si="8"/>
        <v>52.94</v>
      </c>
      <c r="BY6" s="21">
        <f t="shared" si="8"/>
        <v>52.05</v>
      </c>
      <c r="BZ6" s="21">
        <f t="shared" si="8"/>
        <v>47.96</v>
      </c>
      <c r="CA6" s="20" t="str">
        <f>IF(CA7="","",IF(CA7="-","【-】","【"&amp;SUBSTITUTE(TEXT(CA7,"#,##0.00"),"-","△")&amp;"】"))</f>
        <v>【54.51】</v>
      </c>
      <c r="CB6" s="21">
        <f>IF(CB7="",NA(),CB7)</f>
        <v>226.06</v>
      </c>
      <c r="CC6" s="21">
        <f t="shared" ref="CC6:CK6" si="9">IF(CC7="",NA(),CC7)</f>
        <v>201.19</v>
      </c>
      <c r="CD6" s="21">
        <f t="shared" si="9"/>
        <v>264.17</v>
      </c>
      <c r="CE6" s="21">
        <f t="shared" si="9"/>
        <v>203.43</v>
      </c>
      <c r="CF6" s="21">
        <f t="shared" si="9"/>
        <v>232.94</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51.03</v>
      </c>
      <c r="CN6" s="21">
        <f t="shared" ref="CN6:CV6" si="10">IF(CN7="",NA(),CN7)</f>
        <v>47.6</v>
      </c>
      <c r="CO6" s="21">
        <f t="shared" si="10"/>
        <v>50.34</v>
      </c>
      <c r="CP6" s="21">
        <f t="shared" si="10"/>
        <v>47.26</v>
      </c>
      <c r="CQ6" s="21">
        <f t="shared" si="10"/>
        <v>46.58</v>
      </c>
      <c r="CR6" s="21">
        <f t="shared" si="10"/>
        <v>54.83</v>
      </c>
      <c r="CS6" s="21">
        <f t="shared" si="10"/>
        <v>66.53</v>
      </c>
      <c r="CT6" s="21">
        <f t="shared" si="10"/>
        <v>52.35</v>
      </c>
      <c r="CU6" s="21">
        <f t="shared" si="10"/>
        <v>46.25</v>
      </c>
      <c r="CV6" s="21">
        <f t="shared" si="10"/>
        <v>45.32</v>
      </c>
      <c r="CW6" s="20" t="str">
        <f>IF(CW7="","",IF(CW7="-","【-】","【"&amp;SUBSTITUTE(TEXT(CW7,"#,##0.00"),"-","△")&amp;"】"))</f>
        <v>【49.92】</v>
      </c>
      <c r="CX6" s="21">
        <f>IF(CX7="",NA(),CX7)</f>
        <v>93.43</v>
      </c>
      <c r="CY6" s="21">
        <f t="shared" ref="CY6:DG6" si="11">IF(CY7="",NA(),CY7)</f>
        <v>92.91</v>
      </c>
      <c r="CZ6" s="21">
        <f t="shared" si="11"/>
        <v>92.68</v>
      </c>
      <c r="DA6" s="21">
        <f t="shared" si="11"/>
        <v>92.64</v>
      </c>
      <c r="DB6" s="21">
        <f t="shared" si="11"/>
        <v>92.58</v>
      </c>
      <c r="DC6" s="21">
        <f t="shared" si="11"/>
        <v>84.7</v>
      </c>
      <c r="DD6" s="21">
        <f t="shared" si="11"/>
        <v>84.67</v>
      </c>
      <c r="DE6" s="21">
        <f t="shared" si="11"/>
        <v>84.39</v>
      </c>
      <c r="DF6" s="21">
        <f t="shared" si="11"/>
        <v>83.96</v>
      </c>
      <c r="DG6" s="21">
        <f t="shared" si="11"/>
        <v>83.54</v>
      </c>
      <c r="DH6" s="20" t="str">
        <f>IF(DH7="","",IF(DH7="-","【-】","【"&amp;SUBSTITUTE(TEXT(DH7,"#,##0.00"),"-","△")&amp;"】"))</f>
        <v>【87.80】</v>
      </c>
      <c r="DI6" s="21">
        <f>IF(DI7="",NA(),DI7)</f>
        <v>52.75</v>
      </c>
      <c r="DJ6" s="21">
        <f t="shared" ref="DJ6:DR6" si="12">IF(DJ7="",NA(),DJ7)</f>
        <v>54.36</v>
      </c>
      <c r="DK6" s="21">
        <f t="shared" si="12"/>
        <v>55.71</v>
      </c>
      <c r="DL6" s="21">
        <f t="shared" si="12"/>
        <v>57.31</v>
      </c>
      <c r="DM6" s="21">
        <f t="shared" si="12"/>
        <v>58.95</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23671</v>
      </c>
      <c r="D7" s="23">
        <v>46</v>
      </c>
      <c r="E7" s="23">
        <v>17</v>
      </c>
      <c r="F7" s="23">
        <v>5</v>
      </c>
      <c r="G7" s="23">
        <v>0</v>
      </c>
      <c r="H7" s="23" t="s">
        <v>96</v>
      </c>
      <c r="I7" s="23" t="s">
        <v>97</v>
      </c>
      <c r="J7" s="23" t="s">
        <v>98</v>
      </c>
      <c r="K7" s="23" t="s">
        <v>99</v>
      </c>
      <c r="L7" s="23" t="s">
        <v>100</v>
      </c>
      <c r="M7" s="23" t="s">
        <v>101</v>
      </c>
      <c r="N7" s="24" t="s">
        <v>102</v>
      </c>
      <c r="O7" s="24">
        <v>69.069999999999993</v>
      </c>
      <c r="P7" s="24">
        <v>8.81</v>
      </c>
      <c r="Q7" s="24">
        <v>82.12</v>
      </c>
      <c r="R7" s="24">
        <v>4051</v>
      </c>
      <c r="S7" s="24">
        <v>7239</v>
      </c>
      <c r="T7" s="24">
        <v>22.35</v>
      </c>
      <c r="U7" s="24">
        <v>323.89</v>
      </c>
      <c r="V7" s="24">
        <v>633</v>
      </c>
      <c r="W7" s="24">
        <v>0.28999999999999998</v>
      </c>
      <c r="X7" s="24">
        <v>2182.7600000000002</v>
      </c>
      <c r="Y7" s="24">
        <v>123.36</v>
      </c>
      <c r="Z7" s="24">
        <v>120.38</v>
      </c>
      <c r="AA7" s="24">
        <v>114.83</v>
      </c>
      <c r="AB7" s="24">
        <v>121.74</v>
      </c>
      <c r="AC7" s="24">
        <v>114.33</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179.48</v>
      </c>
      <c r="AV7" s="24">
        <v>171.65</v>
      </c>
      <c r="AW7" s="24">
        <v>165.79</v>
      </c>
      <c r="AX7" s="24">
        <v>295.5</v>
      </c>
      <c r="AY7" s="24">
        <v>444.66</v>
      </c>
      <c r="AZ7" s="24">
        <v>29.13</v>
      </c>
      <c r="BA7" s="24">
        <v>35.69</v>
      </c>
      <c r="BB7" s="24">
        <v>38.4</v>
      </c>
      <c r="BC7" s="24">
        <v>44.04</v>
      </c>
      <c r="BD7" s="24">
        <v>58.25</v>
      </c>
      <c r="BE7" s="24">
        <v>47.19</v>
      </c>
      <c r="BF7" s="24">
        <v>489.4</v>
      </c>
      <c r="BG7" s="24">
        <v>153.33000000000001</v>
      </c>
      <c r="BH7" s="24">
        <v>0</v>
      </c>
      <c r="BI7" s="24">
        <v>0</v>
      </c>
      <c r="BJ7" s="24">
        <v>0</v>
      </c>
      <c r="BK7" s="24">
        <v>867.83</v>
      </c>
      <c r="BL7" s="24">
        <v>791.76</v>
      </c>
      <c r="BM7" s="24">
        <v>900.82</v>
      </c>
      <c r="BN7" s="24">
        <v>839.21</v>
      </c>
      <c r="BO7" s="24">
        <v>791.46</v>
      </c>
      <c r="BP7" s="24">
        <v>798.1</v>
      </c>
      <c r="BQ7" s="24">
        <v>77.040000000000006</v>
      </c>
      <c r="BR7" s="24">
        <v>100</v>
      </c>
      <c r="BS7" s="24">
        <v>66.47</v>
      </c>
      <c r="BT7" s="24">
        <v>86.59</v>
      </c>
      <c r="BU7" s="24">
        <v>87.72</v>
      </c>
      <c r="BV7" s="24">
        <v>57.08</v>
      </c>
      <c r="BW7" s="24">
        <v>56.26</v>
      </c>
      <c r="BX7" s="24">
        <v>52.94</v>
      </c>
      <c r="BY7" s="24">
        <v>52.05</v>
      </c>
      <c r="BZ7" s="24">
        <v>47.96</v>
      </c>
      <c r="CA7" s="24">
        <v>54.51</v>
      </c>
      <c r="CB7" s="24">
        <v>226.06</v>
      </c>
      <c r="CC7" s="24">
        <v>201.19</v>
      </c>
      <c r="CD7" s="24">
        <v>264.17</v>
      </c>
      <c r="CE7" s="24">
        <v>203.43</v>
      </c>
      <c r="CF7" s="24">
        <v>232.94</v>
      </c>
      <c r="CG7" s="24">
        <v>274.99</v>
      </c>
      <c r="CH7" s="24">
        <v>282.08999999999997</v>
      </c>
      <c r="CI7" s="24">
        <v>303.27999999999997</v>
      </c>
      <c r="CJ7" s="24">
        <v>301.86</v>
      </c>
      <c r="CK7" s="24">
        <v>325.85000000000002</v>
      </c>
      <c r="CL7" s="24">
        <v>286.33</v>
      </c>
      <c r="CM7" s="24">
        <v>51.03</v>
      </c>
      <c r="CN7" s="24">
        <v>47.6</v>
      </c>
      <c r="CO7" s="24">
        <v>50.34</v>
      </c>
      <c r="CP7" s="24">
        <v>47.26</v>
      </c>
      <c r="CQ7" s="24">
        <v>46.58</v>
      </c>
      <c r="CR7" s="24">
        <v>54.83</v>
      </c>
      <c r="CS7" s="24">
        <v>66.53</v>
      </c>
      <c r="CT7" s="24">
        <v>52.35</v>
      </c>
      <c r="CU7" s="24">
        <v>46.25</v>
      </c>
      <c r="CV7" s="24">
        <v>45.32</v>
      </c>
      <c r="CW7" s="24">
        <v>49.92</v>
      </c>
      <c r="CX7" s="24">
        <v>93.43</v>
      </c>
      <c r="CY7" s="24">
        <v>92.91</v>
      </c>
      <c r="CZ7" s="24">
        <v>92.68</v>
      </c>
      <c r="DA7" s="24">
        <v>92.64</v>
      </c>
      <c r="DB7" s="24">
        <v>92.58</v>
      </c>
      <c r="DC7" s="24">
        <v>84.7</v>
      </c>
      <c r="DD7" s="24">
        <v>84.67</v>
      </c>
      <c r="DE7" s="24">
        <v>84.39</v>
      </c>
      <c r="DF7" s="24">
        <v>83.96</v>
      </c>
      <c r="DG7" s="24">
        <v>83.54</v>
      </c>
      <c r="DH7" s="24">
        <v>87.8</v>
      </c>
      <c r="DI7" s="24">
        <v>52.75</v>
      </c>
      <c r="DJ7" s="24">
        <v>54.36</v>
      </c>
      <c r="DK7" s="24">
        <v>55.71</v>
      </c>
      <c r="DL7" s="24">
        <v>57.31</v>
      </c>
      <c r="DM7" s="24">
        <v>58.95</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森内　健太郎</cp:lastModifiedBy>
  <cp:lastPrinted>2026-01-19T04:58:07Z</cp:lastPrinted>
  <dcterms:created xsi:type="dcterms:W3CDTF">2025-12-23T06:16:00Z</dcterms:created>
  <dcterms:modified xsi:type="dcterms:W3CDTF">2026-02-10T07:29:12Z</dcterms:modified>
  <cp:category/>
</cp:coreProperties>
</file>