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4_下水道\森内\120_田舎館村▲\3_最終\"/>
    </mc:Choice>
  </mc:AlternateContent>
  <xr:revisionPtr revIDLastSave="0" documentId="13_ncr:1_{700B1B60-9C26-4E18-B1E3-156850C39048}" xr6:coauthVersionLast="47" xr6:coauthVersionMax="47" xr10:uidLastSave="{00000000-0000-0000-0000-000000000000}"/>
  <workbookProtection workbookAlgorithmName="SHA-512" workbookHashValue="gNdifBIcsP2r1Swtwfi+9amcitCcJm50JswH6L9LwwO+hd07g8wXsRc7ONgmgOztio7prPh8LZz7Cz9CnXqY8w==" workbookSaltValue="Wc6Oyn10foCxzfdWVeIBI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G85" i="4"/>
  <c r="BB10" i="4"/>
  <c r="AT10" i="4"/>
  <c r="P10"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<sst xmlns="http://schemas.openxmlformats.org/spreadsheetml/2006/main" count="236" uniqueCount="116">
  <si>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</si>
  <si>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</si>
  <si>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</si>
  <si>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</si>
  <si>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</si>
  <si>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</si>
  <si>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</si>
  <si>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</si>
  <si>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</si>
  <si>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</si>
  <si>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</si>
  <si>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</si>
  <si>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</si>
  <si>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</si>
  <si>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</si>
  <si>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</si>
  <si>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</si>
  <si>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</si>
  <si>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</si>
  <si>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</si>
  <si>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</si>
  <si>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</si>
  <si>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</si>
  <si>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</si>
  <si>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</si>
  <si>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</si>
  <si>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</si>
  <si>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</si>
  <si>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</si>
  <si>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</si>
  <si>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</si>
  <si>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</si>
  <si>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</si>
  <si>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</si>
  <si>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</si>
  <si>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</si>
  <si>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</si>
  <si>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</si>
  <si>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</si>
  <si>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</si>
  <si>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</si>
  <si>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</si>
  <si>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</si>
  <si>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</si>
  <si>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</si>
  <si>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</si>
  <si>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</si>
  <si>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</si>
  <si>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</si>
  <si>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</si>
  <si>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</si>
  <si>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</si>
  <si>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</si>
  <si>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</si>
  <si>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</si>
  <si>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</si>
  <si>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</si>
  <si>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</si>
  <si>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</si>
  <si>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</si>
  <si>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</si>
  <si>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</si>
  <si>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</si>
  <si>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</si>
  <si>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</si>
  <si>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</si>
  <si>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</si>
  <si>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</si>
  <si>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</si>
  <si>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</si>
  <si>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</si>
  <si>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</si>
  <si>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</si>
  <si>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</si>
  <si>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</si>
  <si>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</si>
  <si>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</si>
  <si>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</si>
  <si>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</si>
  <si>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</si>
  <si>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</si>
  <si>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</si>
  <si>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</si>
  <si>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</si>
  <si>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</si>
  <si>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</si>
  <si>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</si>
  <si>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</si>
  <si>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</si>
  <si>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</si>
  <si>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</si>
  <si>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</si>
  <si>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</si>
  <si>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</si>
  <si>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</si>
  <si>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</si>
  <si>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田舎館村</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</si>
  <si>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</si>
  <si>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</si>
  <si>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</si>
  <si>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</si>
  <si>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</si>
  <si>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</si>
  <si>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</si>
  <si>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</si>
  <si>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</si>
  <si>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</si>
  <si>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</si>
  <si>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</si>
  <si>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</si>
  <si>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</si>
  <si>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</si>
  <si>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</si>
  <si>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法定耐用年数を経過し、直ちに更新を迫られている管渠はありません。管渠等の減価償却の進捗状況においても類似団体と比較して高くはなっていますが、逼迫した状況にはありません。
　今後、将来の改築・更新・長寿命化等の財源確保や経営に与える影響を踏まえ、長期の投資・財政計画を策定し、計画的な管渠の改築を検討していく必要があります。</t>
    <phoneticPr fontId="4"/>
  </si>
  <si>
    <t>　処理区域内の管渠の整備はほぼ終了しています。今後は更なる経営改善に向けて、水洗化率の向上を図っていく必要があります。また、必要に応じて使用料水準や事業の広域化・共同化による維持管理費等の見直しを検討していきます。
　管渠の老朽化に関しては、今後ストックマネジメント的観点から新規整備・維持管理・改築を一体的に捉え、事業の平準化とライフサイクルコストの最小化に取り組む必要があります。
　また、経営戦略に基づき経営の健全化を図るための取り組みを進めていきます。</t>
    <phoneticPr fontId="4"/>
  </si>
  <si>
    <t>　経常収支比率は100%を超えていますが、一般会計からの繰入金など使用料以外の収入による要因が大きく、健全な経営状況とは言い難い状況です。
　企業債残高対事業規模については、事業がほぼ終了していることから企業債残高は着実に減少しています。
　令和6年度は経費回収率が100％となっています。令和2年度、令和4年度及び令和5年度は100％を下回る結果となっていますが、景気対策事業として下水道使用料等減免事業を実施したためであり、減免した料金は国庫補助金を財源とした繰入金により補てんされていますので、経営悪化をあらわすものではありません。
　汚水処理原価は類似団体及び全国平均と比較して高い水準であり、要因としては人口減少や節水器具の普及による有収水量の減少、物価高騰による維持管理費の増が考えられます。維持管理費減に関する方策は下水道事業会計単体では可能な限り実施済みですが、更に経費節減を図るため、他の事業や他市町村との広域化・共同化を検討しています。
　水洗化率は全国平均等を下回る状況となっており、低所得世帯の未水洗化が要因と考えられます。引き続き未接続世帯へ早期接続を促し水洗化率を向上させ有収水量の増加を図る必要があります。</t>
    <rPh sb="121" eb="123">
      <t>レイワ</t>
    </rPh>
    <rPh sb="124" eb="126">
      <t>ネンド</t>
    </rPh>
    <rPh sb="127" eb="132">
      <t>ケイヒカイシュウリツ</t>
    </rPh>
    <rPh sb="233" eb="234">
      <t>イ</t>
    </rPh>
    <rPh sb="330" eb="334">
      <t>ブッカコウトウ</t>
    </rPh>
    <rPh sb="337" eb="342">
      <t>イジカンリヒ</t>
    </rPh>
    <rPh sb="420" eb="422">
      <t>ケントウ</t>
    </rPh>
    <rPh sb="459" eb="460">
      <t>ミ</t>
    </rPh>
    <rPh sb="460" eb="463">
      <t>スイセンカ</t>
    </rPh>
    <rPh sb="464" eb="466">
      <t>ヨウイン</t>
    </rPh>
    <rPh sb="467" eb="46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</si>
</sst>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4D-4BD0-9AA0-86F3E78B54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B54D-4BD0-9AA0-86F3E78B54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78-4416-8574-6BA5579D40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8C78-4416-8574-6BA5579D40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88.66</c:v>
                </c:pt>
                <c:pt idx="1">
                  <c:v>89.06</c:v>
                </c:pt>
                <c:pt idx="2">
                  <c:v>89.78</c:v>
                </c:pt>
                <c:pt idx="3">
                  <c:v>89.6</c:v>
                </c:pt>
                <c:pt idx="4">
                  <c:v>89.36</c:v>
                </c:pt>
              </c:numCache>
            </c:numRef>
          </c:val>
          <c:extLst>
            <c:ext xmlns:c16="http://schemas.microsoft.com/office/drawing/2014/chart" uri="{C3380CC4-5D6E-409C-BE32-E72D297353CC}">
              <c16:uniqueId val="{00000000-CA03-4332-8571-FBD99851882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CA03-4332-8571-FBD99851882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130.52000000000001</c:v>
                </c:pt>
                <c:pt idx="1">
                  <c:v>130.51</c:v>
                </c:pt>
                <c:pt idx="2">
                  <c:v>129.69</c:v>
                </c:pt>
                <c:pt idx="3">
                  <c:v>130.15</c:v>
                </c:pt>
                <c:pt idx="4">
                  <c:v>137.18</c:v>
                </c:pt>
              </c:numCache>
            </c:numRef>
          </c:val>
          <c:extLst>
            <c:ext xmlns:c16="http://schemas.microsoft.com/office/drawing/2014/chart" uri="{C3380CC4-5D6E-409C-BE32-E72D297353CC}">
              <c16:uniqueId val="{00000000-0031-4CF7-A2C6-97E733D009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0031-4CF7-A2C6-97E733D009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42.12</c:v>
                </c:pt>
                <c:pt idx="1">
                  <c:v>44.22</c:v>
                </c:pt>
                <c:pt idx="2">
                  <c:v>46.11</c:v>
                </c:pt>
                <c:pt idx="3">
                  <c:v>48.21</c:v>
                </c:pt>
                <c:pt idx="4">
                  <c:v>49.9</c:v>
                </c:pt>
              </c:numCache>
            </c:numRef>
          </c:val>
          <c:extLst>
            <c:ext xmlns:c16="http://schemas.microsoft.com/office/drawing/2014/chart" uri="{C3380CC4-5D6E-409C-BE32-E72D297353CC}">
              <c16:uniqueId val="{00000000-EE51-4A34-9DC1-B325BBB8096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EE51-4A34-9DC1-B325BBB8096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6B-41C8-9C17-4EAFB715BE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9B6B-41C8-9C17-4EAFB715BE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0F-43F4-A712-DD05404912F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3A0F-43F4-A712-DD05404912F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88.28</c:v>
                </c:pt>
                <c:pt idx="1">
                  <c:v>86.47</c:v>
                </c:pt>
                <c:pt idx="2">
                  <c:v>83.1</c:v>
                </c:pt>
                <c:pt idx="3">
                  <c:v>83.65</c:v>
                </c:pt>
                <c:pt idx="4">
                  <c:v>84.26</c:v>
                </c:pt>
              </c:numCache>
            </c:numRef>
          </c:val>
          <c:extLst>
            <c:ext xmlns:c16="http://schemas.microsoft.com/office/drawing/2014/chart" uri="{C3380CC4-5D6E-409C-BE32-E72D297353CC}">
              <c16:uniqueId val="{00000000-0904-4FA9-AB70-9EDE3BC37D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0904-4FA9-AB70-9EDE3BC37D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1183.51</c:v>
                </c:pt>
                <c:pt idx="1">
                  <c:v>952.38</c:v>
                </c:pt>
                <c:pt idx="2">
                  <c:v>919.17</c:v>
                </c:pt>
                <c:pt idx="3">
                  <c:v>785.47</c:v>
                </c:pt>
                <c:pt idx="4">
                  <c:v>589.19000000000005</c:v>
                </c:pt>
              </c:numCache>
            </c:numRef>
          </c:val>
          <c:extLst>
            <c:ext xmlns:c16="http://schemas.microsoft.com/office/drawing/2014/chart" uri="{C3380CC4-5D6E-409C-BE32-E72D297353CC}">
              <c16:uniqueId val="{00000000-09AA-4955-BBB6-5452DAA808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09AA-4955-BBB6-5452DAA808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88.97</c:v>
                </c:pt>
                <c:pt idx="1">
                  <c:v>100</c:v>
                </c:pt>
                <c:pt idx="2">
                  <c:v>88.43</c:v>
                </c:pt>
                <c:pt idx="3">
                  <c:v>88.39</c:v>
                </c:pt>
                <c:pt idx="4">
                  <c:v>100</c:v>
                </c:pt>
              </c:numCache>
            </c:numRef>
          </c:val>
          <c:extLst>
            <c:ext xmlns:c16="http://schemas.microsoft.com/office/drawing/2014/chart" uri="{C3380CC4-5D6E-409C-BE32-E72D297353CC}">
              <c16:uniqueId val="{00000000-8B20-401F-8F55-CC9D94CC68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8B20-401F-8F55-CC9D94CC68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200.73</c:v>
                </c:pt>
                <c:pt idx="1">
                  <c:v>201.46</c:v>
                </c:pt>
                <c:pt idx="2">
                  <c:v>205.24</c:v>
                </c:pt>
                <c:pt idx="3">
                  <c:v>202.62</c:v>
                </c:pt>
                <c:pt idx="4">
                  <c:v>203.31</c:v>
                </c:pt>
              </c:numCache>
            </c:numRef>
          </c:val>
          <c:extLst>
            <c:ext xmlns:c16="http://schemas.microsoft.com/office/drawing/2014/chart" uri="{C3380CC4-5D6E-409C-BE32-E72D297353CC}">
              <c16:uniqueId val="{00000000-AA78-4B4A-A9E2-3AC4F4414B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AA78-4B4A-A9E2-3AC4F4414B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田舎館村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7239</v>
      </c>
      <c r="AM8" s="41"/>
      <c r="AN8" s="41"/>
      <c r="AO8" s="41"/>
      <c r="AP8" s="41"/>
      <c r="AQ8" s="41"/>
      <c r="AR8" s="41"/>
      <c r="AS8" s="41"/>
      <c r="AT8" s="34">
        <f>データ!T6</f>
        <v>22.35</v>
      </c>
      <c r="AU8" s="34"/>
      <c r="AV8" s="34"/>
      <c r="AW8" s="34"/>
      <c r="AX8" s="34"/>
      <c r="AY8" s="34"/>
      <c r="AZ8" s="34"/>
      <c r="BA8" s="34"/>
      <c r="BB8" s="34">
        <f>データ!U6</f>
        <v>323.89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56.19</v>
      </c>
      <c r="J10" s="34"/>
      <c r="K10" s="34"/>
      <c r="L10" s="34"/>
      <c r="M10" s="34"/>
      <c r="N10" s="34"/>
      <c r="O10" s="34"/>
      <c r="P10" s="34">
        <f>データ!P6</f>
        <v>88.01</v>
      </c>
      <c r="Q10" s="34"/>
      <c r="R10" s="34"/>
      <c r="S10" s="34"/>
      <c r="T10" s="34"/>
      <c r="U10" s="34"/>
      <c r="V10" s="34"/>
      <c r="W10" s="34">
        <f>データ!Q6</f>
        <v>81.67</v>
      </c>
      <c r="X10" s="34"/>
      <c r="Y10" s="34"/>
      <c r="Z10" s="34"/>
      <c r="AA10" s="34"/>
      <c r="AB10" s="34"/>
      <c r="AC10" s="34"/>
      <c r="AD10" s="41">
        <f>データ!R6</f>
        <v>4051</v>
      </c>
      <c r="AE10" s="41"/>
      <c r="AF10" s="41"/>
      <c r="AG10" s="41"/>
      <c r="AH10" s="41"/>
      <c r="AI10" s="41"/>
      <c r="AJ10" s="41"/>
      <c r="AK10" s="2"/>
      <c r="AL10" s="41">
        <f>データ!V6</f>
        <v>6327</v>
      </c>
      <c r="AM10" s="41"/>
      <c r="AN10" s="41"/>
      <c r="AO10" s="41"/>
      <c r="AP10" s="41"/>
      <c r="AQ10" s="41"/>
      <c r="AR10" s="41"/>
      <c r="AS10" s="41"/>
      <c r="AT10" s="34">
        <f>データ!W6</f>
        <v>2.78</v>
      </c>
      <c r="AU10" s="34"/>
      <c r="AV10" s="34"/>
      <c r="AW10" s="34"/>
      <c r="AX10" s="34"/>
      <c r="AY10" s="34"/>
      <c r="AZ10" s="34"/>
      <c r="BA10" s="34"/>
      <c r="BB10" s="34">
        <f>データ!X6</f>
        <v>2275.9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iseWkM4pVx5UPpiSO0V9Kp82XaPjpAn2KkPNxmq++Ftf/pCb7lBbZT88t+vnFYT4h1beajLdSvGnKj2/6DLLw==" saltValue="qg4aKbZYyKrHJsSCQWb7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23671</v>
      </c>
      <c r="D6" s="19">
        <f t="shared" si="3"/>
        <v>46</v>
      </c>
      <c r="E6" s="19">
        <f t="shared" si="3"/>
        <v>17</v>
      </c>
      <c r="F6" s="19">
        <f t="shared" si="3"/>
        <v>1</v>
      </c>
      <c r="G6" s="19">
        <f t="shared" si="3"/>
        <v>0</v>
      </c>
      <c r="H6" s="19" t="str">
        <f t="shared" si="3"/>
        <v>青森県　田舎館村</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56.19</v>
      </c>
      <c r="P6" s="20">
        <f t="shared" si="3"/>
        <v>88.01</v>
      </c>
      <c r="Q6" s="20">
        <f t="shared" si="3"/>
        <v>81.67</v>
      </c>
      <c r="R6" s="20">
        <f t="shared" si="3"/>
        <v>4051</v>
      </c>
      <c r="S6" s="20">
        <f t="shared" si="3"/>
        <v>7239</v>
      </c>
      <c r="T6" s="20">
        <f t="shared" si="3"/>
        <v>22.35</v>
      </c>
      <c r="U6" s="20">
        <f t="shared" si="3"/>
        <v>323.89</v>
      </c>
      <c r="V6" s="20">
        <f t="shared" si="3"/>
        <v>6327</v>
      </c>
      <c r="W6" s="20">
        <f t="shared" si="3"/>
        <v>2.78</v>
      </c>
      <c r="X6" s="20">
        <f t="shared" si="3"/>
        <v>2275.9</v>
      </c>
      <c r="Y6" s="21">
        <f>IF(Y7="",NA(),Y7)</f>
        <v>130.52000000000001</v>
      </c>
      <c r="Z6" s="21">
        <f t="shared" ref="Z6:AH6" si="4">IF(Z7="",NA(),Z7)</f>
        <v>130.51</v>
      </c>
      <c r="AA6" s="21">
        <f t="shared" si="4"/>
        <v>129.69</v>
      </c>
      <c r="AB6" s="21">
        <f t="shared" si="4"/>
        <v>130.15</v>
      </c>
      <c r="AC6" s="21">
        <f t="shared" si="4"/>
        <v>137.18</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88.28</v>
      </c>
      <c r="AV6" s="21">
        <f t="shared" ref="AV6:BD6" si="6">IF(AV7="",NA(),AV7)</f>
        <v>86.47</v>
      </c>
      <c r="AW6" s="21">
        <f t="shared" si="6"/>
        <v>83.1</v>
      </c>
      <c r="AX6" s="21">
        <f t="shared" si="6"/>
        <v>83.65</v>
      </c>
      <c r="AY6" s="21">
        <f t="shared" si="6"/>
        <v>84.26</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1183.51</v>
      </c>
      <c r="BG6" s="21">
        <f t="shared" ref="BG6:BO6" si="7">IF(BG7="",NA(),BG7)</f>
        <v>952.38</v>
      </c>
      <c r="BH6" s="21">
        <f t="shared" si="7"/>
        <v>919.17</v>
      </c>
      <c r="BI6" s="21">
        <f t="shared" si="7"/>
        <v>785.47</v>
      </c>
      <c r="BJ6" s="21">
        <f t="shared" si="7"/>
        <v>589.19000000000005</v>
      </c>
      <c r="BK6" s="21">
        <f t="shared" si="7"/>
        <v>812.92</v>
      </c>
      <c r="BL6" s="21">
        <f t="shared" si="7"/>
        <v>765.48</v>
      </c>
      <c r="BM6" s="21">
        <f t="shared" si="7"/>
        <v>742.08</v>
      </c>
      <c r="BN6" s="21">
        <f t="shared" si="7"/>
        <v>730.84</v>
      </c>
      <c r="BO6" s="21">
        <f t="shared" si="7"/>
        <v>706.45</v>
      </c>
      <c r="BP6" s="20" t="str">
        <f>IF(BP7="","",IF(BP7="-","【-】","【"&amp;SUBSTITUTE(TEXT(BP7,"#,##0.00"),"-","△")&amp;"】"))</f>
        <v>【602.56】</v>
      </c>
      <c r="BQ6" s="21">
        <f>IF(BQ7="",NA(),BQ7)</f>
        <v>88.97</v>
      </c>
      <c r="BR6" s="21">
        <f t="shared" ref="BR6:BZ6" si="8">IF(BR7="",NA(),BR7)</f>
        <v>100</v>
      </c>
      <c r="BS6" s="21">
        <f t="shared" si="8"/>
        <v>88.43</v>
      </c>
      <c r="BT6" s="21">
        <f t="shared" si="8"/>
        <v>88.39</v>
      </c>
      <c r="BU6" s="21">
        <f t="shared" si="8"/>
        <v>100</v>
      </c>
      <c r="BV6" s="21">
        <f t="shared" si="8"/>
        <v>85.4</v>
      </c>
      <c r="BW6" s="21">
        <f t="shared" si="8"/>
        <v>87.8</v>
      </c>
      <c r="BX6" s="21">
        <f t="shared" si="8"/>
        <v>86.51</v>
      </c>
      <c r="BY6" s="21">
        <f t="shared" si="8"/>
        <v>89.17</v>
      </c>
      <c r="BZ6" s="21">
        <f t="shared" si="8"/>
        <v>85.67</v>
      </c>
      <c r="CA6" s="20" t="str">
        <f>IF(CA7="","",IF(CA7="-","【-】","【"&amp;SUBSTITUTE(TEXT(CA7,"#,##0.00"),"-","△")&amp;"】"))</f>
        <v>【97.94】</v>
      </c>
      <c r="CB6" s="21">
        <f>IF(CB7="",NA(),CB7)</f>
        <v>200.73</v>
      </c>
      <c r="CC6" s="21">
        <f t="shared" ref="CC6:CK6" si="9">IF(CC7="",NA(),CC7)</f>
        <v>201.46</v>
      </c>
      <c r="CD6" s="21">
        <f t="shared" si="9"/>
        <v>205.24</v>
      </c>
      <c r="CE6" s="21">
        <f t="shared" si="9"/>
        <v>202.62</v>
      </c>
      <c r="CF6" s="21">
        <f t="shared" si="9"/>
        <v>203.31</v>
      </c>
      <c r="CG6" s="21">
        <f t="shared" si="9"/>
        <v>188.57</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55.78</v>
      </c>
      <c r="CT6" s="21">
        <f t="shared" si="10"/>
        <v>54.86</v>
      </c>
      <c r="CU6" s="21">
        <f t="shared" si="10"/>
        <v>55.04</v>
      </c>
      <c r="CV6" s="21">
        <f t="shared" si="10"/>
        <v>53.26</v>
      </c>
      <c r="CW6" s="20" t="str">
        <f>IF(CW7="","",IF(CW7="-","【-】","【"&amp;SUBSTITUTE(TEXT(CW7,"#,##0.00"),"-","△")&amp;"】"))</f>
        <v>【60.13】</v>
      </c>
      <c r="CX6" s="21">
        <f>IF(CX7="",NA(),CX7)</f>
        <v>88.66</v>
      </c>
      <c r="CY6" s="21">
        <f t="shared" ref="CY6:DG6" si="11">IF(CY7="",NA(),CY7)</f>
        <v>89.06</v>
      </c>
      <c r="CZ6" s="21">
        <f t="shared" si="11"/>
        <v>89.78</v>
      </c>
      <c r="DA6" s="21">
        <f t="shared" si="11"/>
        <v>89.6</v>
      </c>
      <c r="DB6" s="21">
        <f t="shared" si="11"/>
        <v>89.36</v>
      </c>
      <c r="DC6" s="21">
        <f t="shared" si="11"/>
        <v>92.34</v>
      </c>
      <c r="DD6" s="21">
        <f t="shared" si="11"/>
        <v>91.78</v>
      </c>
      <c r="DE6" s="21">
        <f t="shared" si="11"/>
        <v>91.37</v>
      </c>
      <c r="DF6" s="21">
        <f t="shared" si="11"/>
        <v>91.92</v>
      </c>
      <c r="DG6" s="21">
        <f t="shared" si="11"/>
        <v>91.12</v>
      </c>
      <c r="DH6" s="20" t="str">
        <f>IF(DH7="","",IF(DH7="-","【-】","【"&amp;SUBSTITUTE(TEXT(DH7,"#,##0.00"),"-","△")&amp;"】"))</f>
        <v>【96.00】</v>
      </c>
      <c r="DI6" s="21">
        <f>IF(DI7="",NA(),DI7)</f>
        <v>42.12</v>
      </c>
      <c r="DJ6" s="21">
        <f t="shared" ref="DJ6:DR6" si="12">IF(DJ7="",NA(),DJ7)</f>
        <v>44.22</v>
      </c>
      <c r="DK6" s="21">
        <f t="shared" si="12"/>
        <v>46.11</v>
      </c>
      <c r="DL6" s="21">
        <f t="shared" si="12"/>
        <v>48.21</v>
      </c>
      <c r="DM6" s="21">
        <f t="shared" si="12"/>
        <v>49.9</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23671</v>
      </c>
      <c r="D7" s="23">
        <v>46</v>
      </c>
      <c r="E7" s="23">
        <v>17</v>
      </c>
      <c r="F7" s="23">
        <v>1</v>
      </c>
      <c r="G7" s="23">
        <v>0</v>
      </c>
      <c r="H7" s="23" t="s">
        <v>96</v>
      </c>
      <c r="I7" s="23" t="s">
        <v>97</v>
      </c>
      <c r="J7" s="23" t="s">
        <v>98</v>
      </c>
      <c r="K7" s="23" t="s">
        <v>99</v>
      </c>
      <c r="L7" s="23" t="s">
        <v>100</v>
      </c>
      <c r="M7" s="23" t="s">
        <v>101</v>
      </c>
      <c r="N7" s="24" t="s">
        <v>102</v>
      </c>
      <c r="O7" s="24">
        <v>56.19</v>
      </c>
      <c r="P7" s="24">
        <v>88.01</v>
      </c>
      <c r="Q7" s="24">
        <v>81.67</v>
      </c>
      <c r="R7" s="24">
        <v>4051</v>
      </c>
      <c r="S7" s="24">
        <v>7239</v>
      </c>
      <c r="T7" s="24">
        <v>22.35</v>
      </c>
      <c r="U7" s="24">
        <v>323.89</v>
      </c>
      <c r="V7" s="24">
        <v>6327</v>
      </c>
      <c r="W7" s="24">
        <v>2.78</v>
      </c>
      <c r="X7" s="24">
        <v>2275.9</v>
      </c>
      <c r="Y7" s="24">
        <v>130.52000000000001</v>
      </c>
      <c r="Z7" s="24">
        <v>130.51</v>
      </c>
      <c r="AA7" s="24">
        <v>129.69</v>
      </c>
      <c r="AB7" s="24">
        <v>130.15</v>
      </c>
      <c r="AC7" s="24">
        <v>137.18</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88.28</v>
      </c>
      <c r="AV7" s="24">
        <v>86.47</v>
      </c>
      <c r="AW7" s="24">
        <v>83.1</v>
      </c>
      <c r="AX7" s="24">
        <v>83.65</v>
      </c>
      <c r="AY7" s="24">
        <v>84.26</v>
      </c>
      <c r="AZ7" s="24">
        <v>58.23</v>
      </c>
      <c r="BA7" s="24">
        <v>65.56</v>
      </c>
      <c r="BB7" s="24">
        <v>65.87</v>
      </c>
      <c r="BC7" s="24">
        <v>77.260000000000005</v>
      </c>
      <c r="BD7" s="24">
        <v>80.010000000000005</v>
      </c>
      <c r="BE7" s="24">
        <v>82.75</v>
      </c>
      <c r="BF7" s="24">
        <v>1183.51</v>
      </c>
      <c r="BG7" s="24">
        <v>952.38</v>
      </c>
      <c r="BH7" s="24">
        <v>919.17</v>
      </c>
      <c r="BI7" s="24">
        <v>785.47</v>
      </c>
      <c r="BJ7" s="24">
        <v>589.19000000000005</v>
      </c>
      <c r="BK7" s="24">
        <v>812.92</v>
      </c>
      <c r="BL7" s="24">
        <v>765.48</v>
      </c>
      <c r="BM7" s="24">
        <v>742.08</v>
      </c>
      <c r="BN7" s="24">
        <v>730.84</v>
      </c>
      <c r="BO7" s="24">
        <v>706.45</v>
      </c>
      <c r="BP7" s="24">
        <v>602.55999999999995</v>
      </c>
      <c r="BQ7" s="24">
        <v>88.97</v>
      </c>
      <c r="BR7" s="24">
        <v>100</v>
      </c>
      <c r="BS7" s="24">
        <v>88.43</v>
      </c>
      <c r="BT7" s="24">
        <v>88.39</v>
      </c>
      <c r="BU7" s="24">
        <v>100</v>
      </c>
      <c r="BV7" s="24">
        <v>85.4</v>
      </c>
      <c r="BW7" s="24">
        <v>87.8</v>
      </c>
      <c r="BX7" s="24">
        <v>86.51</v>
      </c>
      <c r="BY7" s="24">
        <v>89.17</v>
      </c>
      <c r="BZ7" s="24">
        <v>85.67</v>
      </c>
      <c r="CA7" s="24">
        <v>97.94</v>
      </c>
      <c r="CB7" s="24">
        <v>200.73</v>
      </c>
      <c r="CC7" s="24">
        <v>201.46</v>
      </c>
      <c r="CD7" s="24">
        <v>205.24</v>
      </c>
      <c r="CE7" s="24">
        <v>202.62</v>
      </c>
      <c r="CF7" s="24">
        <v>203.31</v>
      </c>
      <c r="CG7" s="24">
        <v>188.57</v>
      </c>
      <c r="CH7" s="24">
        <v>187.69</v>
      </c>
      <c r="CI7" s="24">
        <v>188.24</v>
      </c>
      <c r="CJ7" s="24">
        <v>184.85</v>
      </c>
      <c r="CK7" s="24">
        <v>194.78</v>
      </c>
      <c r="CL7" s="24">
        <v>140.97999999999999</v>
      </c>
      <c r="CM7" s="24" t="s">
        <v>102</v>
      </c>
      <c r="CN7" s="24" t="s">
        <v>102</v>
      </c>
      <c r="CO7" s="24" t="s">
        <v>102</v>
      </c>
      <c r="CP7" s="24" t="s">
        <v>102</v>
      </c>
      <c r="CQ7" s="24" t="s">
        <v>102</v>
      </c>
      <c r="CR7" s="24">
        <v>55.84</v>
      </c>
      <c r="CS7" s="24">
        <v>55.78</v>
      </c>
      <c r="CT7" s="24">
        <v>54.86</v>
      </c>
      <c r="CU7" s="24">
        <v>55.04</v>
      </c>
      <c r="CV7" s="24">
        <v>53.26</v>
      </c>
      <c r="CW7" s="24">
        <v>60.13</v>
      </c>
      <c r="CX7" s="24">
        <v>88.66</v>
      </c>
      <c r="CY7" s="24">
        <v>89.06</v>
      </c>
      <c r="CZ7" s="24">
        <v>89.78</v>
      </c>
      <c r="DA7" s="24">
        <v>89.6</v>
      </c>
      <c r="DB7" s="24">
        <v>89.36</v>
      </c>
      <c r="DC7" s="24">
        <v>92.34</v>
      </c>
      <c r="DD7" s="24">
        <v>91.78</v>
      </c>
      <c r="DE7" s="24">
        <v>91.37</v>
      </c>
      <c r="DF7" s="24">
        <v>91.92</v>
      </c>
      <c r="DG7" s="24">
        <v>91.12</v>
      </c>
      <c r="DH7" s="24">
        <v>96</v>
      </c>
      <c r="DI7" s="24">
        <v>42.12</v>
      </c>
      <c r="DJ7" s="24">
        <v>44.22</v>
      </c>
      <c r="DK7" s="24">
        <v>46.11</v>
      </c>
      <c r="DL7" s="24">
        <v>48.21</v>
      </c>
      <c r="DM7" s="24">
        <v>49.9</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2026-01-19T02:53:49Z</cp:lastPrinted>
  <dcterms:created xsi:type="dcterms:W3CDTF">2025-12-23T05:56:18Z</dcterms:created>
  <dcterms:modified xsi:type="dcterms:W3CDTF">2026-02-10T07:28:53Z</dcterms:modified>
  <cp:category/>
</cp:coreProperties>
</file>