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上下水道係\◎経営比較分析表\R7　経営比較分析　水道\"/>
    </mc:Choice>
  </mc:AlternateContent>
  <xr:revisionPtr revIDLastSave="0" documentId="13_ncr:1_{06B4E3C0-2CC2-468B-9F41-5A3CD620685C}" xr6:coauthVersionLast="47" xr6:coauthVersionMax="47" xr10:uidLastSave="{00000000-0000-0000-0000-000000000000}"/>
  <workbookProtection workbookAlgorithmName="SHA-512" workbookHashValue="gurbKho/RDmAclYkxDgeijtYzVQVmq3mrE357rwomi7dUiOd8HA1Q6U/XxWDp8DJ03F62kTNXFbcI9AMh5w32g==" workbookSaltValue="q2CfTSzZsY6Y2M8LUCqSBw==" workbookSpinCount="100000" lockStructure="1"/>
  <bookViews>
    <workbookView xWindow="4125" yWindow="1785" windowWidth="22920" windowHeight="136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AD8" i="4" s="1"/>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P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<sst xmlns="http://schemas.openxmlformats.org/spreadsheetml/2006/main" count="228" uniqueCount="112">
  <si>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</si>
  <si>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</si>
  <si>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</si>
  <si>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</si>
  <si>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</si>
  <si>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</si>
  <si>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</si>
  <si>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</si>
  <si>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</si>
  <si>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</si>
  <si>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</si>
  <si>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</si>
  <si>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</si>
  <si>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</si>
  <si>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</si>
  <si>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</si>
  <si>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</si>
  <si>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</si>
  <si>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</si>
  <si>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</si>
  <si>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</si>
  <si>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</si>
  <si>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</si>
  <si>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</si>
  <si>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</si>
  <si>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</si>
  <si>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</si>
  <si>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</si>
  <si>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</si>
  <si>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</si>
  <si>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</si>
  <si>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</si>
  <si>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</si>
  <si>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</si>
  <si>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</si>
  <si>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</si>
  <si>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</si>
  <si>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</si>
  <si>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</si>
  <si>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</si>
  <si>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</si>
  <si>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</si>
  <si>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</si>
  <si>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</si>
  <si>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</si>
  <si>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</si>
  <si>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</si>
  <si>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</si>
  <si>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</si>
  <si>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</si>
  <si>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</si>
  <si>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</si>
  <si>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</si>
  <si>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</si>
  <si>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</si>
  <si>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</si>
  <si>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</si>
  <si>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</si>
  <si>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</si>
  <si>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</si>
  <si>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</si>
  <si>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</si>
  <si>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</si>
  <si>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</si>
  <si>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</si>
  <si>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</si>
  <si>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</si>
  <si>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</si>
  <si>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</si>
  <si>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</si>
  <si>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</si>
  <si>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</si>
  <si>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</si>
  <si>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</si>
  <si>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</si>
  <si>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</si>
  <si>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</si>
  <si>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</si>
  <si>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</si>
  <si>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</si>
  <si>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</si>
  <si>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</si>
  <si>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</si>
  <si>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</si>
  <si>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</si>
  <si>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</si>
  <si>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</si>
  <si>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</si>
  <si>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</si>
  <si>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</si>
  <si>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</si>
  <si>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</si>
  <si>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</si>
  <si>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深浦町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</si>
  <si>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</si>
  <si>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</si>
  <si>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</si>
  <si>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</si>
  <si>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</si>
  <si>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</si>
  <si>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</si>
  <si>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</si>
  <si>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</si>
  <si>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</si>
  <si>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</si>
  <si>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</si>
  <si>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</si>
  <si>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</si>
  <si>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</si>
  <si>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管路の経年化率は、平均値を若干上回り、現況の管路状況をみると１０年後には４０年を経過する管路がさらに発生することから計画的な更新が必須であると考える。
　今後も施設・設備の長寿命化及び統廃合を図り、アセットマネジメントや経営戦略を基本にし、財政状況を勘案し計画的に更新を行う必要がある。</t>
    <rPh sb="15" eb="17">
      <t>ウワマワ</t>
    </rPh>
    <rPh sb="120" eb="122">
      <t>ザイセイ</t>
    </rPh>
    <rPh sb="122" eb="124">
      <t>ジョウキョウ</t>
    </rPh>
    <rPh sb="125" eb="127">
      <t>カンアン</t>
    </rPh>
    <phoneticPr fontId="4"/>
  </si>
  <si>
    <t>①経常収支比率について、類似団体平均値を下回り、R6年度では100％を超えている状況ではあるが、今後人口減少等に伴い給水収益の増加は見込めないため、一般会計からの繰入に依存する経営となっている。
　今後の施設更新等の財源を確保するため、更なる経営改善に取り組む必要がある。
　③流動比率、④企業債残高対給水収益比率については、地理的に施設投資が嵩み、事業規模に比して企業債残高（元金償還金）が多額であることが要因となり、③は低い水準を、④は高い水準で推移している。
年々、企業債残高が減少している一方で、現金が減少傾向にあることから、指標改善のために、長寿命化計画等に基づく計画的な更新を行い、投資額を抑える取組みを継続していくほか、企業債発行額を抑制することが重要である。
　⑤料金回収率、⑥給水原価については、地理的に施設数が多く、有収水量に対して経常経費が多額であることが要因となり、⑤は低い水準を、⑥は高い水準を推移している。⑤については、滞納者へのきめ細やかな納付依頼や夜間徴収等を実施し徴収率向上に努め、人口減少に伴う料金収入（有収水量）の減が予想されるが、安易な料金への転嫁は住民負担となることから慎重にならざるを得ず。現状は経常経費を抑制する取組みを重点的に進めていく必要がある。
　⑦施設利用率については、人口減少、水需要の多い若年世帯の減少等が要因となり、指標が低い水準を推移している。
将来人口を見据えた施設の統廃合、ダウンサイジングを推進しており、若干ではあるが改善傾向となっている。
　⑧は職員が常に経営改善、経費抑制の意識を持ち、微量の漏水など、現場確認や施設データを基に適正に管理していて、必要であれば随時対処しているので高い数値となっている。</t>
    <rPh sb="26" eb="28">
      <t>ネンド</t>
    </rPh>
    <rPh sb="35" eb="36">
      <t>コ</t>
    </rPh>
    <rPh sb="40" eb="42">
      <t>ジョウキョウ</t>
    </rPh>
    <rPh sb="48" eb="50">
      <t>コンゴ</t>
    </rPh>
    <rPh sb="451" eb="454">
      <t>チョウシュウリツ</t>
    </rPh>
    <rPh sb="454" eb="456">
      <t>コウジョウ</t>
    </rPh>
    <rPh sb="457" eb="458">
      <t>ツト</t>
    </rPh>
    <phoneticPr fontId="4"/>
  </si>
  <si>
    <t>今後も引き続き、繰出基準に基づく適切な繰入れの実施や経常経費の削減により黒字決算の維持に努める。
　また、将来的な給水人口の減や施設の老朽化対応による厳しい経営状況が想定されるため、中長期的な視野に立った計画的な資産管理（アセットマネジメント）を行い、施設の需要更新を適切に把握し財源確保を考慮しつつ水道施設(管路、構造物、設備)のダウンサイジング更新を計画的に行う必要がある。併せて、水道料金の滞納整理を推進し収入確保に努め、経営の健全化を図る。
　経営戦略を基に今後の事業展開を図りたい。</t>
    <rPh sb="91" eb="92">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</si>
</sst>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1.07</c:v>
                </c:pt>
                <c:pt idx="4">
                  <c:v>0</c:v>
                </c:pt>
              </c:numCache>
            </c:numRef>
          </c:val>
          <c:extLst>
            <c:ext xmlns:c16="http://schemas.microsoft.com/office/drawing/2014/chart" uri="{C3380CC4-5D6E-409C-BE32-E72D297353CC}">
              <c16:uniqueId val="{00000000-DC49-40DE-9C27-9FF56DDF1B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DC49-40DE-9C27-9FF56DDF1B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35.33</c:v>
                </c:pt>
                <c:pt idx="1">
                  <c:v>43.84</c:v>
                </c:pt>
                <c:pt idx="2">
                  <c:v>42.65</c:v>
                </c:pt>
                <c:pt idx="3">
                  <c:v>42.37</c:v>
                </c:pt>
                <c:pt idx="4">
                  <c:v>41.59</c:v>
                </c:pt>
              </c:numCache>
            </c:numRef>
          </c:val>
          <c:extLst>
            <c:ext xmlns:c16="http://schemas.microsoft.com/office/drawing/2014/chart" uri="{C3380CC4-5D6E-409C-BE32-E72D297353CC}">
              <c16:uniqueId val="{00000000-CF40-4095-B18A-BE98BCBA8A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CF40-4095-B18A-BE98BCBA8A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92.46</c:v>
                </c:pt>
                <c:pt idx="1">
                  <c:v>92.46</c:v>
                </c:pt>
                <c:pt idx="2">
                  <c:v>92.45</c:v>
                </c:pt>
                <c:pt idx="3">
                  <c:v>92.46</c:v>
                </c:pt>
                <c:pt idx="4">
                  <c:v>92.47</c:v>
                </c:pt>
              </c:numCache>
            </c:numRef>
          </c:val>
          <c:extLst>
            <c:ext xmlns:c16="http://schemas.microsoft.com/office/drawing/2014/chart" uri="{C3380CC4-5D6E-409C-BE32-E72D297353CC}">
              <c16:uniqueId val="{00000000-4185-4B4C-8909-839B0E4555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4185-4B4C-8909-839B0E4555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101.64</c:v>
                </c:pt>
                <c:pt idx="1">
                  <c:v>106.32</c:v>
                </c:pt>
                <c:pt idx="2">
                  <c:v>101.43</c:v>
                </c:pt>
                <c:pt idx="3">
                  <c:v>95.13</c:v>
                </c:pt>
                <c:pt idx="4">
                  <c:v>101.78</c:v>
                </c:pt>
              </c:numCache>
            </c:numRef>
          </c:val>
          <c:extLst>
            <c:ext xmlns:c16="http://schemas.microsoft.com/office/drawing/2014/chart" uri="{C3380CC4-5D6E-409C-BE32-E72D297353CC}">
              <c16:uniqueId val="{00000000-D7B7-4A31-AAAB-7F6A62A83A5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D7B7-4A31-AAAB-7F6A62A83A5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34.33</c:v>
                </c:pt>
                <c:pt idx="1">
                  <c:v>36.82</c:v>
                </c:pt>
                <c:pt idx="2">
                  <c:v>38.21</c:v>
                </c:pt>
                <c:pt idx="3">
                  <c:v>39.270000000000003</c:v>
                </c:pt>
                <c:pt idx="4">
                  <c:v>40.32</c:v>
                </c:pt>
              </c:numCache>
            </c:numRef>
          </c:val>
          <c:extLst>
            <c:ext xmlns:c16="http://schemas.microsoft.com/office/drawing/2014/chart" uri="{C3380CC4-5D6E-409C-BE32-E72D297353CC}">
              <c16:uniqueId val="{00000000-1D0D-4D6B-AFBE-56EC4B2834E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1D0D-4D6B-AFBE-56EC4B2834E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22.55</c:v>
                </c:pt>
                <c:pt idx="2">
                  <c:v>24.37</c:v>
                </c:pt>
                <c:pt idx="3">
                  <c:v>20.73</c:v>
                </c:pt>
                <c:pt idx="4">
                  <c:v>23.56</c:v>
                </c:pt>
              </c:numCache>
            </c:numRef>
          </c:val>
          <c:extLst>
            <c:ext xmlns:c16="http://schemas.microsoft.com/office/drawing/2014/chart" uri="{C3380CC4-5D6E-409C-BE32-E72D297353CC}">
              <c16:uniqueId val="{00000000-6B11-4593-9DF9-FA654D996D7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6B11-4593-9DF9-FA654D996D7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12.79</c:v>
                </c:pt>
                <c:pt idx="4">
                  <c:v>0</c:v>
                </c:pt>
              </c:numCache>
            </c:numRef>
          </c:val>
          <c:extLst>
            <c:ext xmlns:c16="http://schemas.microsoft.com/office/drawing/2014/chart" uri="{C3380CC4-5D6E-409C-BE32-E72D297353CC}">
              <c16:uniqueId val="{00000000-21C6-4C93-8AEF-41466CD2B73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21C6-4C93-8AEF-41466CD2B73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59.53</c:v>
                </c:pt>
                <c:pt idx="1">
                  <c:v>80.709999999999994</c:v>
                </c:pt>
                <c:pt idx="2">
                  <c:v>82.68</c:v>
                </c:pt>
                <c:pt idx="3">
                  <c:v>90.1</c:v>
                </c:pt>
                <c:pt idx="4">
                  <c:v>85.49</c:v>
                </c:pt>
              </c:numCache>
            </c:numRef>
          </c:val>
          <c:extLst>
            <c:ext xmlns:c16="http://schemas.microsoft.com/office/drawing/2014/chart" uri="{C3380CC4-5D6E-409C-BE32-E72D297353CC}">
              <c16:uniqueId val="{00000000-D518-4FA6-B40B-F9A90F13A77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518-4FA6-B40B-F9A90F13A77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1455.35</c:v>
                </c:pt>
                <c:pt idx="1">
                  <c:v>1452.72</c:v>
                </c:pt>
                <c:pt idx="2">
                  <c:v>1543.52</c:v>
                </c:pt>
                <c:pt idx="3">
                  <c:v>1541.39</c:v>
                </c:pt>
                <c:pt idx="4">
                  <c:v>1540.25</c:v>
                </c:pt>
              </c:numCache>
            </c:numRef>
          </c:val>
          <c:extLst>
            <c:ext xmlns:c16="http://schemas.microsoft.com/office/drawing/2014/chart" uri="{C3380CC4-5D6E-409C-BE32-E72D297353CC}">
              <c16:uniqueId val="{00000000-CC5B-40EA-9535-4A8B503F9B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CC5B-40EA-9535-4A8B503F9B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43.88</c:v>
                </c:pt>
                <c:pt idx="1">
                  <c:v>47.77</c:v>
                </c:pt>
                <c:pt idx="2">
                  <c:v>47.48</c:v>
                </c:pt>
                <c:pt idx="3">
                  <c:v>47.15</c:v>
                </c:pt>
                <c:pt idx="4">
                  <c:v>47.91</c:v>
                </c:pt>
              </c:numCache>
            </c:numRef>
          </c:val>
          <c:extLst>
            <c:ext xmlns:c16="http://schemas.microsoft.com/office/drawing/2014/chart" uri="{C3380CC4-5D6E-409C-BE32-E72D297353CC}">
              <c16:uniqueId val="{00000000-56A7-45C2-9115-5A0A40417D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56A7-45C2-9115-5A0A40417D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630.89</c:v>
                </c:pt>
                <c:pt idx="1">
                  <c:v>578.87</c:v>
                </c:pt>
                <c:pt idx="2">
                  <c:v>583.17999999999995</c:v>
                </c:pt>
                <c:pt idx="3">
                  <c:v>588.45000000000005</c:v>
                </c:pt>
                <c:pt idx="4">
                  <c:v>580.66</c:v>
                </c:pt>
              </c:numCache>
            </c:numRef>
          </c:val>
          <c:extLst>
            <c:ext xmlns:c16="http://schemas.microsoft.com/office/drawing/2014/chart" uri="{C3380CC4-5D6E-409C-BE32-E72D297353CC}">
              <c16:uniqueId val="{00000000-7F68-4232-9D0B-D7A6A2B3998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7F68-4232-9D0B-D7A6A2B3998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深浦町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6803</v>
      </c>
      <c r="AM8" s="44"/>
      <c r="AN8" s="44"/>
      <c r="AO8" s="44"/>
      <c r="AP8" s="44"/>
      <c r="AQ8" s="44"/>
      <c r="AR8" s="44"/>
      <c r="AS8" s="44"/>
      <c r="AT8" s="45">
        <f>データ!$S$6</f>
        <v>488.91</v>
      </c>
      <c r="AU8" s="46"/>
      <c r="AV8" s="46"/>
      <c r="AW8" s="46"/>
      <c r="AX8" s="46"/>
      <c r="AY8" s="46"/>
      <c r="AZ8" s="46"/>
      <c r="BA8" s="46"/>
      <c r="BB8" s="47">
        <f>データ!$T$6</f>
        <v>13.91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54.55</v>
      </c>
      <c r="J10" s="46"/>
      <c r="K10" s="46"/>
      <c r="L10" s="46"/>
      <c r="M10" s="46"/>
      <c r="N10" s="46"/>
      <c r="O10" s="80"/>
      <c r="P10" s="47">
        <f>データ!$P$6</f>
        <v>99.55</v>
      </c>
      <c r="Q10" s="47"/>
      <c r="R10" s="47"/>
      <c r="S10" s="47"/>
      <c r="T10" s="47"/>
      <c r="U10" s="47"/>
      <c r="V10" s="47"/>
      <c r="W10" s="44">
        <f>データ!$Q$6</f>
        <v>5390</v>
      </c>
      <c r="X10" s="44"/>
      <c r="Y10" s="44"/>
      <c r="Z10" s="44"/>
      <c r="AA10" s="44"/>
      <c r="AB10" s="44"/>
      <c r="AC10" s="44"/>
      <c r="AD10" s="2"/>
      <c r="AE10" s="2"/>
      <c r="AF10" s="2"/>
      <c r="AG10" s="2"/>
      <c r="AH10" s="2"/>
      <c r="AI10" s="2"/>
      <c r="AJ10" s="2"/>
      <c r="AK10" s="2"/>
      <c r="AL10" s="44">
        <f>データ!$U$6</f>
        <v>6691</v>
      </c>
      <c r="AM10" s="44"/>
      <c r="AN10" s="44"/>
      <c r="AO10" s="44"/>
      <c r="AP10" s="44"/>
      <c r="AQ10" s="44"/>
      <c r="AR10" s="44"/>
      <c r="AS10" s="44"/>
      <c r="AT10" s="45">
        <f>データ!$V$6</f>
        <v>126.83</v>
      </c>
      <c r="AU10" s="46"/>
      <c r="AV10" s="46"/>
      <c r="AW10" s="46"/>
      <c r="AX10" s="46"/>
      <c r="AY10" s="46"/>
      <c r="AZ10" s="46"/>
      <c r="BA10" s="46"/>
      <c r="BB10" s="47">
        <f>データ!$W$6</f>
        <v>52.76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dcLqs0W1V1c5sfIXrsX8ep3b3cDCVQ4HTF8qi7CEwGTtHVcDQJPYghovOZxD9k5NpCg6bM3zd/1qDeGQMP8WA==" saltValue="tbxgd/xrlUpUkEYFausY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23230</v>
      </c>
      <c r="D6" s="20">
        <f t="shared" si="3"/>
        <v>46</v>
      </c>
      <c r="E6" s="20">
        <f t="shared" si="3"/>
        <v>1</v>
      </c>
      <c r="F6" s="20">
        <f t="shared" si="3"/>
        <v>0</v>
      </c>
      <c r="G6" s="20">
        <f t="shared" si="3"/>
        <v>1</v>
      </c>
      <c r="H6" s="20" t="str">
        <f t="shared" si="3"/>
        <v>青森県　深浦町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54.55</v>
      </c>
      <c r="P6" s="21">
        <f t="shared" si="3"/>
        <v>99.55</v>
      </c>
      <c r="Q6" s="21">
        <f t="shared" si="3"/>
        <v>5390</v>
      </c>
      <c r="R6" s="21">
        <f t="shared" si="3"/>
        <v>6803</v>
      </c>
      <c r="S6" s="21">
        <f t="shared" si="3"/>
        <v>488.91</v>
      </c>
      <c r="T6" s="21">
        <f t="shared" si="3"/>
        <v>13.91</v>
      </c>
      <c r="U6" s="21">
        <f t="shared" si="3"/>
        <v>6691</v>
      </c>
      <c r="V6" s="21">
        <f t="shared" si="3"/>
        <v>126.83</v>
      </c>
      <c r="W6" s="21">
        <f t="shared" si="3"/>
        <v>52.76</v>
      </c>
      <c r="X6" s="22">
        <f>IF(X7="",NA(),X7)</f>
        <v>101.64</v>
      </c>
      <c r="Y6" s="22">
        <f t="shared" ref="Y6:AG6" si="4">IF(Y7="",NA(),Y7)</f>
        <v>106.32</v>
      </c>
      <c r="Z6" s="22">
        <f t="shared" si="4"/>
        <v>101.43</v>
      </c>
      <c r="AA6" s="22">
        <f t="shared" si="4"/>
        <v>95.13</v>
      </c>
      <c r="AB6" s="22">
        <f t="shared" si="4"/>
        <v>101.78</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2">
        <f t="shared" si="5"/>
        <v>12.79</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59.53</v>
      </c>
      <c r="AU6" s="22">
        <f t="shared" ref="AU6:BC6" si="6">IF(AU7="",NA(),AU7)</f>
        <v>80.709999999999994</v>
      </c>
      <c r="AV6" s="22">
        <f t="shared" si="6"/>
        <v>82.68</v>
      </c>
      <c r="AW6" s="22">
        <f t="shared" si="6"/>
        <v>90.1</v>
      </c>
      <c r="AX6" s="22">
        <f t="shared" si="6"/>
        <v>85.49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1455.35</v>
      </c>
      <c r="BF6" s="22">
        <f t="shared" ref="BF6:BN6" si="7">IF(BF7="",NA(),BF7)</f>
        <v>1452.72</v>
      </c>
      <c r="BG6" s="22">
        <f t="shared" si="7"/>
        <v>1543.52</v>
      </c>
      <c r="BH6" s="22">
        <f t="shared" si="7"/>
        <v>1541.39</v>
      </c>
      <c r="BI6" s="22">
        <f t="shared" si="7"/>
        <v>1540.25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43.88</v>
      </c>
      <c r="BQ6" s="22">
        <f t="shared" ref="BQ6:BY6" si="8">IF(BQ7="",NA(),BQ7)</f>
        <v>47.77</v>
      </c>
      <c r="BR6" s="22">
        <f t="shared" si="8"/>
        <v>47.48</v>
      </c>
      <c r="BS6" s="22">
        <f t="shared" si="8"/>
        <v>47.15</v>
      </c>
      <c r="BT6" s="22">
        <f t="shared" si="8"/>
        <v>47.91</v>
      </c>
      <c r="BU6" s="22">
        <f t="shared" si="8"/>
        <v>82.78</v>
      </c>
      <c r="BV6" s="22">
        <f t="shared" si="8"/>
        <v>84.82</v>
      </c>
      <c r="BW6" s="22">
        <f t="shared" si="8"/>
        <v>82.29</v>
      </c>
      <c r="BX6" s="22">
        <f t="shared" si="8"/>
        <v>84.16</v>
      </c>
      <c r="BY6" s="22">
        <f t="shared" si="8"/>
        <v>81.45</v>
      </c>
      <c r="BZ6" s="21" t="str">
        <f>IF(BZ7="","",IF(BZ7="-","【-】","【"&amp;SUBSTITUTE(TEXT(BZ7,"#,##0.00"),"-","△")&amp;"】"))</f>
        <v>【97.59】</v>
      </c>
      <c r="CA6" s="22">
        <f>IF(CA7="",NA(),CA7)</f>
        <v>630.89</v>
      </c>
      <c r="CB6" s="22">
        <f t="shared" ref="CB6:CJ6" si="9">IF(CB7="",NA(),CB7)</f>
        <v>578.87</v>
      </c>
      <c r="CC6" s="22">
        <f t="shared" si="9"/>
        <v>583.17999999999995</v>
      </c>
      <c r="CD6" s="22">
        <f t="shared" si="9"/>
        <v>588.45000000000005</v>
      </c>
      <c r="CE6" s="22">
        <f t="shared" si="9"/>
        <v>580.66</v>
      </c>
      <c r="CF6" s="22">
        <f t="shared" si="9"/>
        <v>225.09</v>
      </c>
      <c r="CG6" s="22">
        <f t="shared" si="9"/>
        <v>224.82</v>
      </c>
      <c r="CH6" s="22">
        <f t="shared" si="9"/>
        <v>230.85</v>
      </c>
      <c r="CI6" s="22">
        <f t="shared" si="9"/>
        <v>230.21</v>
      </c>
      <c r="CJ6" s="22">
        <f t="shared" si="9"/>
        <v>240.31</v>
      </c>
      <c r="CK6" s="21" t="str">
        <f>IF(CK7="","",IF(CK7="-","【-】","【"&amp;SUBSTITUTE(TEXT(CK7,"#,##0.00"),"-","△")&amp;"】"))</f>
        <v>【181.66】</v>
      </c>
      <c r="CL6" s="22">
        <f>IF(CL7="",NA(),CL7)</f>
        <v>35.33</v>
      </c>
      <c r="CM6" s="22">
        <f t="shared" ref="CM6:CU6" si="10">IF(CM7="",NA(),CM7)</f>
        <v>43.84</v>
      </c>
      <c r="CN6" s="22">
        <f t="shared" si="10"/>
        <v>42.65</v>
      </c>
      <c r="CO6" s="22">
        <f t="shared" si="10"/>
        <v>42.37</v>
      </c>
      <c r="CP6" s="22">
        <f t="shared" si="10"/>
        <v>41.59</v>
      </c>
      <c r="CQ6" s="22">
        <f t="shared" si="10"/>
        <v>49.38</v>
      </c>
      <c r="CR6" s="22">
        <f t="shared" si="10"/>
        <v>50.09</v>
      </c>
      <c r="CS6" s="22">
        <f t="shared" si="10"/>
        <v>50.1</v>
      </c>
      <c r="CT6" s="22">
        <f t="shared" si="10"/>
        <v>49.76</v>
      </c>
      <c r="CU6" s="22">
        <f t="shared" si="10"/>
        <v>49.74</v>
      </c>
      <c r="CV6" s="21" t="str">
        <f>IF(CV7="","",IF(CV7="-","【-】","【"&amp;SUBSTITUTE(TEXT(CV7,"#,##0.00"),"-","△")&amp;"】"))</f>
        <v>【60.21】</v>
      </c>
      <c r="CW6" s="22">
        <f>IF(CW7="",NA(),CW7)</f>
        <v>92.46</v>
      </c>
      <c r="CX6" s="22">
        <f t="shared" ref="CX6:DF6" si="11">IF(CX7="",NA(),CX7)</f>
        <v>92.46</v>
      </c>
      <c r="CY6" s="22">
        <f t="shared" si="11"/>
        <v>92.45</v>
      </c>
      <c r="CZ6" s="22">
        <f t="shared" si="11"/>
        <v>92.46</v>
      </c>
      <c r="DA6" s="22">
        <f t="shared" si="11"/>
        <v>92.47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34.33</v>
      </c>
      <c r="DI6" s="22">
        <f t="shared" ref="DI6:DQ6" si="12">IF(DI7="",NA(),DI7)</f>
        <v>36.82</v>
      </c>
      <c r="DJ6" s="22">
        <f t="shared" si="12"/>
        <v>38.21</v>
      </c>
      <c r="DK6" s="22">
        <f t="shared" si="12"/>
        <v>39.270000000000003</v>
      </c>
      <c r="DL6" s="22">
        <f t="shared" si="12"/>
        <v>40.32</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2">
        <f t="shared" ref="DT6:EB6" si="13">IF(DT7="",NA(),DT7)</f>
        <v>22.55</v>
      </c>
      <c r="DU6" s="22">
        <f t="shared" si="13"/>
        <v>24.37</v>
      </c>
      <c r="DV6" s="22">
        <f t="shared" si="13"/>
        <v>20.73</v>
      </c>
      <c r="DW6" s="22">
        <f t="shared" si="13"/>
        <v>23.56</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2">
        <f t="shared" si="14"/>
        <v>1.07</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23230</v>
      </c>
      <c r="D7" s="24">
        <v>46</v>
      </c>
      <c r="E7" s="24">
        <v>1</v>
      </c>
      <c r="F7" s="24">
        <v>0</v>
      </c>
      <c r="G7" s="24">
        <v>1</v>
      </c>
      <c r="H7" s="24" t="s">
        <v>93</v>
      </c>
      <c r="I7" s="24" t="s">
        <v>94</v>
      </c>
      <c r="J7" s="24" t="s">
        <v>95</v>
      </c>
      <c r="K7" s="24" t="s">
        <v>96</v>
      </c>
      <c r="L7" s="24" t="s">
        <v>97</v>
      </c>
      <c r="M7" s="24" t="s">
        <v>98</v>
      </c>
      <c r="N7" s="25" t="s">
        <v>99</v>
      </c>
      <c r="O7" s="25">
        <v>54.55</v>
      </c>
      <c r="P7" s="25">
        <v>99.55</v>
      </c>
      <c r="Q7" s="25">
        <v>5390</v>
      </c>
      <c r="R7" s="25">
        <v>6803</v>
      </c>
      <c r="S7" s="25">
        <v>488.91</v>
      </c>
      <c r="T7" s="25">
        <v>13.91</v>
      </c>
      <c r="U7" s="25">
        <v>6691</v>
      </c>
      <c r="V7" s="25">
        <v>126.83</v>
      </c>
      <c r="W7" s="25">
        <v>52.76</v>
      </c>
      <c r="X7" s="25">
        <v>101.64</v>
      </c>
      <c r="Y7" s="25">
        <v>106.32</v>
      </c>
      <c r="Z7" s="25">
        <v>101.43</v>
      </c>
      <c r="AA7" s="25">
        <v>95.13</v>
      </c>
      <c r="AB7" s="25">
        <v>101.78</v>
      </c>
      <c r="AC7" s="25">
        <v>105.34</v>
      </c>
      <c r="AD7" s="25">
        <v>105.77</v>
      </c>
      <c r="AE7" s="25">
        <v>104.82</v>
      </c>
      <c r="AF7" s="25">
        <v>106.46</v>
      </c>
      <c r="AG7" s="25">
        <v>103.41</v>
      </c>
      <c r="AH7" s="25">
        <v>107.26</v>
      </c>
      <c r="AI7" s="25">
        <v>0</v>
      </c>
      <c r="AJ7" s="25">
        <v>0</v>
      </c>
      <c r="AK7" s="25">
        <v>0</v>
      </c>
      <c r="AL7" s="25">
        <v>12.79</v>
      </c>
      <c r="AM7" s="25">
        <v>0</v>
      </c>
      <c r="AN7" s="25">
        <v>24.04</v>
      </c>
      <c r="AO7" s="25">
        <v>28.03</v>
      </c>
      <c r="AP7" s="25">
        <v>26.73</v>
      </c>
      <c r="AQ7" s="25">
        <v>27.85</v>
      </c>
      <c r="AR7" s="25">
        <v>28</v>
      </c>
      <c r="AS7" s="25">
        <v>1.61</v>
      </c>
      <c r="AT7" s="25">
        <v>59.53</v>
      </c>
      <c r="AU7" s="25">
        <v>80.709999999999994</v>
      </c>
      <c r="AV7" s="25">
        <v>82.68</v>
      </c>
      <c r="AW7" s="25">
        <v>90.1</v>
      </c>
      <c r="AX7" s="25">
        <v>85.49</v>
      </c>
      <c r="AY7" s="25">
        <v>305.08</v>
      </c>
      <c r="AZ7" s="25">
        <v>305.33999999999997</v>
      </c>
      <c r="BA7" s="25">
        <v>310.01</v>
      </c>
      <c r="BB7" s="25">
        <v>311.12</v>
      </c>
      <c r="BC7" s="25">
        <v>293.51</v>
      </c>
      <c r="BD7" s="25">
        <v>239.69</v>
      </c>
      <c r="BE7" s="25">
        <v>1455.35</v>
      </c>
      <c r="BF7" s="25">
        <v>1452.72</v>
      </c>
      <c r="BG7" s="25">
        <v>1543.52</v>
      </c>
      <c r="BH7" s="25">
        <v>1541.39</v>
      </c>
      <c r="BI7" s="25">
        <v>1540.25</v>
      </c>
      <c r="BJ7" s="25">
        <v>585.59</v>
      </c>
      <c r="BK7" s="25">
        <v>561.34</v>
      </c>
      <c r="BL7" s="25">
        <v>538.33000000000004</v>
      </c>
      <c r="BM7" s="25">
        <v>515.14</v>
      </c>
      <c r="BN7" s="25">
        <v>498.34</v>
      </c>
      <c r="BO7" s="25">
        <v>264.86</v>
      </c>
      <c r="BP7" s="25">
        <v>43.88</v>
      </c>
      <c r="BQ7" s="25">
        <v>47.77</v>
      </c>
      <c r="BR7" s="25">
        <v>47.48</v>
      </c>
      <c r="BS7" s="25">
        <v>47.15</v>
      </c>
      <c r="BT7" s="25">
        <v>47.91</v>
      </c>
      <c r="BU7" s="25">
        <v>82.78</v>
      </c>
      <c r="BV7" s="25">
        <v>84.82</v>
      </c>
      <c r="BW7" s="25">
        <v>82.29</v>
      </c>
      <c r="BX7" s="25">
        <v>84.16</v>
      </c>
      <c r="BY7" s="25">
        <v>81.45</v>
      </c>
      <c r="BZ7" s="25">
        <v>97.59</v>
      </c>
      <c r="CA7" s="25">
        <v>630.89</v>
      </c>
      <c r="CB7" s="25">
        <v>578.87</v>
      </c>
      <c r="CC7" s="25">
        <v>583.17999999999995</v>
      </c>
      <c r="CD7" s="25">
        <v>588.45000000000005</v>
      </c>
      <c r="CE7" s="25">
        <v>580.66</v>
      </c>
      <c r="CF7" s="25">
        <v>225.09</v>
      </c>
      <c r="CG7" s="25">
        <v>224.82</v>
      </c>
      <c r="CH7" s="25">
        <v>230.85</v>
      </c>
      <c r="CI7" s="25">
        <v>230.21</v>
      </c>
      <c r="CJ7" s="25">
        <v>240.31</v>
      </c>
      <c r="CK7" s="25">
        <v>181.66</v>
      </c>
      <c r="CL7" s="25">
        <v>35.33</v>
      </c>
      <c r="CM7" s="25">
        <v>43.84</v>
      </c>
      <c r="CN7" s="25">
        <v>42.65</v>
      </c>
      <c r="CO7" s="25">
        <v>42.37</v>
      </c>
      <c r="CP7" s="25">
        <v>41.59</v>
      </c>
      <c r="CQ7" s="25">
        <v>49.38</v>
      </c>
      <c r="CR7" s="25">
        <v>50.09</v>
      </c>
      <c r="CS7" s="25">
        <v>50.1</v>
      </c>
      <c r="CT7" s="25">
        <v>49.76</v>
      </c>
      <c r="CU7" s="25">
        <v>49.74</v>
      </c>
      <c r="CV7" s="25">
        <v>60.21</v>
      </c>
      <c r="CW7" s="25">
        <v>92.46</v>
      </c>
      <c r="CX7" s="25">
        <v>92.46</v>
      </c>
      <c r="CY7" s="25">
        <v>92.45</v>
      </c>
      <c r="CZ7" s="25">
        <v>92.46</v>
      </c>
      <c r="DA7" s="25">
        <v>92.47</v>
      </c>
      <c r="DB7" s="25">
        <v>78.010000000000005</v>
      </c>
      <c r="DC7" s="25">
        <v>77.599999999999994</v>
      </c>
      <c r="DD7" s="25">
        <v>77.3</v>
      </c>
      <c r="DE7" s="25">
        <v>76.64</v>
      </c>
      <c r="DF7" s="25">
        <v>75.37</v>
      </c>
      <c r="DG7" s="25">
        <v>89.21</v>
      </c>
      <c r="DH7" s="25">
        <v>34.33</v>
      </c>
      <c r="DI7" s="25">
        <v>36.82</v>
      </c>
      <c r="DJ7" s="25">
        <v>38.21</v>
      </c>
      <c r="DK7" s="25">
        <v>39.270000000000003</v>
      </c>
      <c r="DL7" s="25">
        <v>40.32</v>
      </c>
      <c r="DM7" s="25">
        <v>47.5</v>
      </c>
      <c r="DN7" s="25">
        <v>48.41</v>
      </c>
      <c r="DO7" s="25">
        <v>50.02</v>
      </c>
      <c r="DP7" s="25">
        <v>51.38</v>
      </c>
      <c r="DQ7" s="25">
        <v>52.3</v>
      </c>
      <c r="DR7" s="25">
        <v>52.41</v>
      </c>
      <c r="DS7" s="25">
        <v>0</v>
      </c>
      <c r="DT7" s="25">
        <v>22.55</v>
      </c>
      <c r="DU7" s="25">
        <v>24.37</v>
      </c>
      <c r="DV7" s="25">
        <v>20.73</v>
      </c>
      <c r="DW7" s="25">
        <v>23.56</v>
      </c>
      <c r="DX7" s="25">
        <v>17.399999999999999</v>
      </c>
      <c r="DY7" s="25">
        <v>18.64</v>
      </c>
      <c r="DZ7" s="25">
        <v>19.510000000000002</v>
      </c>
      <c r="EA7" s="25">
        <v>21.6</v>
      </c>
      <c r="EB7" s="25">
        <v>23.36</v>
      </c>
      <c r="EC7" s="25">
        <v>26.78</v>
      </c>
      <c r="ED7" s="25">
        <v>0</v>
      </c>
      <c r="EE7" s="25">
        <v>0</v>
      </c>
      <c r="EF7" s="25">
        <v>0</v>
      </c>
      <c r="EG7" s="25">
        <v>1.07</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棟方 友裕</cp:lastModifiedBy>
  <dcterms:created xsi:type="dcterms:W3CDTF">2025-12-12T09:10:41Z</dcterms:created>
  <dcterms:modified xsi:type="dcterms:W3CDTF">2026-02-18T03:37:34Z</dcterms:modified>
  <cp:category/>
</cp:coreProperties>
</file>