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mc:AlternateContent xmlns:mc="http://schemas.openxmlformats.org/markup-compatibility/2006">
    <mc:Choice Requires="x15">
      <x15ac:absPath xmlns:x15ac="http://schemas.microsoft.com/office/spreadsheetml/2010/11/ac" url="\\172.17.100.190\nas\水道課\◆下水道班◆\17 下水道経営関する調査関係\R7調査等関係\20260115公営企業に係る経営比較分析表（令和６年度決算）の分析等について\香川さん作成\"/>
    </mc:Choice>
  </mc:AlternateContent>
  <xr:revisionPtr revIDLastSave="0" documentId="13_ncr:1_{2D10B5B1-1D9D-423E-BB96-173922821DDB}" xr6:coauthVersionLast="47" xr6:coauthVersionMax="47" xr10:uidLastSave="{00000000-0000-0000-0000-000000000000}"/>
  <workbookProtection workbookAlgorithmName="SHA-512" workbookHashValue="/lZF3DEGM7JlzIjNIYto073Xah2A9Z4Olg9XYe+LP9FsVCjeghn5j7QZllxm2Qj1Bv0UOwlfBpQl/CtbFxi2og==" workbookSaltValue="NZAiKVDDGV9zEzKUvRQXpQ==" workbookSpinCount="100000" lockStructure="1"/>
  <bookViews>
    <workbookView xWindow="6540" yWindow="690" windowWidth="22245" windowHeight="143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I85" i="4"/>
  <c r="H85" i="4"/>
  <c r="E85" i="4"/>
  <c r="BB10" i="4"/>
  <c r="P10" i="4"/>
  <c r="AT8" i="4"/>
  <c r="W8" i="4"/>
  <c r="P8" i="4"/>
  <c r="B6"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<sst xmlns="http://schemas.openxmlformats.org/spreadsheetml/2006/main" count="319" uniqueCount="116">
  <si>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</si>
  <si>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</si>
  <si>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</si>
  <si>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</si>
  <si>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</si>
  <si>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</si>
  <si>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</si>
  <si>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</si>
  <si>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</si>
  <si>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</si>
  <si>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</si>
  <si>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</si>
  <si>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</si>
  <si>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</si>
  <si>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</si>
  <si>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</si>
  <si>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</si>
  <si>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</si>
  <si>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</si>
  <si>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</si>
  <si>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</si>
  <si>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</si>
  <si>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</si>
  <si>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</si>
  <si>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</si>
  <si>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</si>
  <si>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</si>
  <si>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</si>
  <si>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</si>
  <si>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</si>
  <si>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</si>
  <si>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</si>
  <si>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</si>
  <si>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</si>
  <si>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</si>
  <si>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</si>
  <si>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</si>
  <si>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</si>
  <si>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</si>
  <si>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</si>
  <si>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</si>
  <si>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</si>
  <si>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</si>
  <si>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</si>
  <si>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</si>
  <si>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</si>
  <si>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</si>
  <si>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</si>
  <si>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</si>
  <si>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</si>
  <si>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</si>
  <si>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</si>
  <si>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</si>
  <si>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</si>
  <si>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</si>
  <si>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</si>
  <si>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</si>
  <si>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</si>
  <si>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</si>
  <si>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</si>
  <si>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</si>
  <si>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</si>
  <si>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</si>
  <si>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</si>
  <si>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</si>
  <si>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</si>
  <si>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</si>
  <si>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</si>
  <si>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</si>
  <si>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</si>
  <si>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</si>
  <si>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</si>
  <si>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</si>
  <si>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</si>
  <si>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</si>
  <si>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</si>
  <si>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</si>
  <si>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</si>
  <si>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</si>
  <si>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</si>
  <si>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</si>
  <si>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</si>
  <si>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</si>
  <si>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</si>
  <si>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</si>
  <si>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</si>
  <si>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</si>
  <si>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</si>
  <si>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</si>
  <si>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</si>
  <si>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</si>
  <si>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</si>
  <si>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</si>
  <si>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</si>
  <si>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</si>
  <si>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</si>
  <si>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鰺ケ沢町</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</si>
  <si>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</si>
  <si>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</si>
  <si>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</si>
  <si>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</si>
  <si>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</si>
  <si>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</si>
  <si>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</si>
  <si>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</si>
  <si>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</si>
  <si>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</si>
  <si>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</si>
  <si>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</si>
  <si>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</si>
  <si>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</si>
  <si>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</si>
  <si>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</si>
  <si>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法適用への移行により、資産・負債及び費用構造が企業会計として可視化され、課題と強みを把握しやすくなりました。今後は、使用料収入の確保と経費の適正化を両輪として、資金繰りの安定化と将来負担の抑制に取り組みます。また、人口減少等により需要の縮小が見込まれる中でも、生活環境と水質保全を支える基盤として、計画的な設備更新を進める必要があります。経営戦略及びストックマネジメント計画等と整合を図り、更新投資の優先順位付け、財源見通しの点検、広域化・共同化の検討、未接続世帯への普及啓発を継続します。あわせて、指標の推移を毎年度点検し、料金体系や繰入の考え方を含めた中長期の収支均衡を確保しながら、将来世代に過度な負担を先送りしない持続可能な事業運営に努めます。</t>
    <phoneticPr fontId="4"/>
  </si>
  <si>
    <t xml:space="preserve">①有形固定資産減価償却率は1.72%と低位ですが、これは法適用移行時の資産評価方法の影響によるものであり、今後は会計データの蓄積により実態が段階的に反映されるため、経年での推移を継続的に確認します。
②③管渠老朽化率と管渠改善率は、供用開始からの経過年数が比較的短く、現時点では更新を要する管渠が限定的です。ただし、劣化は経年だけでなく、土質・地下水位、凍上、塩害等の環境条件にも左右されます。
処理場機器や付帯設備は更新時期が集中しやすいことから、ストックマネジメント計画に基づき、点検結果を踏まえた優先順位付け、更新時期の平準化、長寿命化対策を進め、事故の未然防止とライフサイクルコストの低減を図ります。 </t>
    <rPh sb="19" eb="21">
      <t>テイイ</t>
    </rPh>
    <phoneticPr fontId="4"/>
  </si>
  <si>
    <t>①経常費用を賄う力は一定程度確保されている一方、使用料以外の財源に依存している構造もあり、今後は経常収支の安定化に向け、費用削減と収入確保の両面で取組を進めます。
②類似団体平均・全国平均と比べても高い状況ですが、これは法適用移行時の資産及び負債の差額整理によるものであり、内部留保の実態とは異なっています。次年度以降、欠損の解消に向けて収支改善を図ります。
③類似団体平均を大きく下回り、短期的な支払に対する余力が小さい状況です。法適用初年度で引継資金が十分でない状況も踏まえ、資金繰りの平準化、支払時期の管理等を一体的に進めます。
④類似団体平均を大きく上回り、企業債元金償還の将来負担が相対的に大きい状況です。今後は更新投資の優先順位付けを徹底し、計画的な資金調達と将来負担の抑制を図ります。 
⑤100％を下回っており、汚水処理費の一部を使用料収入以外の財源で賄っている状況です。使用料収入の確保に加え、維持管理の効率化により、汚水処理費の縮減を進めます。
⑥類似団体平均と比べて低いですが、施設構成等の内訳を把握しエネルギー使用の平準化や設備運転の最適化等により、原価の上昇抑制に努めます。
⑦類似団体平均と比べて低い状況であり、処理能力に対して施設が十分に活用されていない状況です。未接続世帯への周知を進め、施設の有効活用と固定費負担の改善を図ります。 
⑧類似団体平均及び全国平均と比べても低い状況です。未接続世帯への丁寧な周知、接続に係る負担軽減策（補助金等助成）の検討、整備区域の見直しを含む計画的な取組を進めます。</t>
    <rPh sb="62" eb="64">
      <t>サクゲン</t>
    </rPh>
    <rPh sb="117" eb="119">
      <t>シサン</t>
    </rPh>
    <rPh sb="119" eb="120">
      <t>オヨ</t>
    </rPh>
    <rPh sb="121" eb="123">
      <t>フサイ</t>
    </rPh>
    <rPh sb="124" eb="128">
      <t>サガクセイリ</t>
    </rPh>
    <rPh sb="137" eb="139">
      <t>ナイブ</t>
    </rPh>
    <rPh sb="139" eb="141">
      <t>リュウホ</t>
    </rPh>
    <rPh sb="146" eb="147">
      <t>コト</t>
    </rPh>
    <rPh sb="205" eb="207">
      <t>ヨリョク</t>
    </rPh>
    <rPh sb="233" eb="235">
      <t>ジョウキョウ</t>
    </rPh>
    <rPh sb="256" eb="257">
      <t>トウ</t>
    </rPh>
    <rPh sb="308" eb="310">
      <t>コンゴ</t>
    </rPh>
    <rPh sb="376" eb="378">
      <t>シュウニュウ</t>
    </rPh>
    <rPh sb="520" eb="522">
      <t>ショリ</t>
    </rPh>
    <rPh sb="528" eb="530">
      <t>シセツ</t>
    </rPh>
    <rPh sb="542" eb="544">
      <t>ジョウキョウ</t>
    </rPh>
    <rPh sb="591" eb="592">
      <t>オヨ</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</si>
</sst>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511-4351-BD64-14BD3F71C10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0.04</c:v>
                </c:pt>
              </c:numCache>
            </c:numRef>
          </c:val>
          <c:smooth val="0"/>
          <c:extLst>
            <c:ext xmlns:c16="http://schemas.microsoft.com/office/drawing/2014/chart" uri="{C3380CC4-5D6E-409C-BE32-E72D297353CC}">
              <c16:uniqueId val="{00000001-1511-4351-BD64-14BD3F71C10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34</c:v>
                </c:pt>
              </c:numCache>
            </c:numRef>
          </c:val>
          <c:extLst>
            <c:ext xmlns:c16="http://schemas.microsoft.com/office/drawing/2014/chart" uri="{C3380CC4-5D6E-409C-BE32-E72D297353CC}">
              <c16:uniqueId val="{00000000-4DF8-4CFE-BBFA-25D40EEE061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48.92</c:v>
                </c:pt>
              </c:numCache>
            </c:numRef>
          </c:val>
          <c:smooth val="0"/>
          <c:extLst>
            <c:ext xmlns:c16="http://schemas.microsoft.com/office/drawing/2014/chart" uri="{C3380CC4-5D6E-409C-BE32-E72D297353CC}">
              <c16:uniqueId val="{00000001-4DF8-4CFE-BBFA-25D40EEE061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41.58</c:v>
                </c:pt>
              </c:numCache>
            </c:numRef>
          </c:val>
          <c:extLst>
            <c:ext xmlns:c16="http://schemas.microsoft.com/office/drawing/2014/chart" uri="{C3380CC4-5D6E-409C-BE32-E72D297353CC}">
              <c16:uniqueId val="{00000000-9853-4225-962A-E5D60E626F6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80.760000000000005</c:v>
                </c:pt>
              </c:numCache>
            </c:numRef>
          </c:val>
          <c:smooth val="0"/>
          <c:extLst>
            <c:ext xmlns:c16="http://schemas.microsoft.com/office/drawing/2014/chart" uri="{C3380CC4-5D6E-409C-BE32-E72D297353CC}">
              <c16:uniqueId val="{00000001-9853-4225-962A-E5D60E626F6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100.14</c:v>
                </c:pt>
              </c:numCache>
            </c:numRef>
          </c:val>
          <c:extLst>
            <c:ext xmlns:c16="http://schemas.microsoft.com/office/drawing/2014/chart" uri="{C3380CC4-5D6E-409C-BE32-E72D297353CC}">
              <c16:uniqueId val="{00000000-B045-4E56-8523-980A6B7E94C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107.83</c:v>
                </c:pt>
              </c:numCache>
            </c:numRef>
          </c:val>
          <c:smooth val="0"/>
          <c:extLst>
            <c:ext xmlns:c16="http://schemas.microsoft.com/office/drawing/2014/chart" uri="{C3380CC4-5D6E-409C-BE32-E72D297353CC}">
              <c16:uniqueId val="{00000001-B045-4E56-8523-980A6B7E94C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1.72</c:v>
                </c:pt>
              </c:numCache>
            </c:numRef>
          </c:val>
          <c:extLst>
            <c:ext xmlns:c16="http://schemas.microsoft.com/office/drawing/2014/chart" uri="{C3380CC4-5D6E-409C-BE32-E72D297353CC}">
              <c16:uniqueId val="{00000000-D9A2-4C90-A47C-7AA6ED43EE9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22.1</c:v>
                </c:pt>
              </c:numCache>
            </c:numRef>
          </c:val>
          <c:smooth val="0"/>
          <c:extLst>
            <c:ext xmlns:c16="http://schemas.microsoft.com/office/drawing/2014/chart" uri="{C3380CC4-5D6E-409C-BE32-E72D297353CC}">
              <c16:uniqueId val="{00000001-D9A2-4C90-A47C-7AA6ED43EE9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9C6-4EC3-8289-0D8E8A6E6E0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C9C6-4EC3-8289-0D8E8A6E6E0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936.36</c:v>
                </c:pt>
              </c:numCache>
            </c:numRef>
          </c:val>
          <c:extLst>
            <c:ext xmlns:c16="http://schemas.microsoft.com/office/drawing/2014/chart" uri="{C3380CC4-5D6E-409C-BE32-E72D297353CC}">
              <c16:uniqueId val="{00000000-D5C7-4F23-99A9-E070259C678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30.17</c:v>
                </c:pt>
              </c:numCache>
            </c:numRef>
          </c:val>
          <c:smooth val="0"/>
          <c:extLst>
            <c:ext xmlns:c16="http://schemas.microsoft.com/office/drawing/2014/chart" uri="{C3380CC4-5D6E-409C-BE32-E72D297353CC}">
              <c16:uniqueId val="{00000001-D5C7-4F23-99A9-E070259C678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4.1500000000000004</c:v>
                </c:pt>
              </c:numCache>
            </c:numRef>
          </c:val>
          <c:extLst>
            <c:ext xmlns:c16="http://schemas.microsoft.com/office/drawing/2014/chart" uri="{C3380CC4-5D6E-409C-BE32-E72D297353CC}">
              <c16:uniqueId val="{00000000-EA79-4C75-9915-4503EDB2506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56.13</c:v>
                </c:pt>
              </c:numCache>
            </c:numRef>
          </c:val>
          <c:smooth val="0"/>
          <c:extLst>
            <c:ext xmlns:c16="http://schemas.microsoft.com/office/drawing/2014/chart" uri="{C3380CC4-5D6E-409C-BE32-E72D297353CC}">
              <c16:uniqueId val="{00000001-EA79-4C75-9915-4503EDB2506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13365.27</c:v>
                </c:pt>
              </c:numCache>
            </c:numRef>
          </c:val>
          <c:extLst>
            <c:ext xmlns:c16="http://schemas.microsoft.com/office/drawing/2014/chart" uri="{C3380CC4-5D6E-409C-BE32-E72D297353CC}">
              <c16:uniqueId val="{00000000-20D1-4BED-B345-8524C7E6A47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1343.89</c:v>
                </c:pt>
              </c:numCache>
            </c:numRef>
          </c:val>
          <c:smooth val="0"/>
          <c:extLst>
            <c:ext xmlns:c16="http://schemas.microsoft.com/office/drawing/2014/chart" uri="{C3380CC4-5D6E-409C-BE32-E72D297353CC}">
              <c16:uniqueId val="{00000001-20D1-4BED-B345-8524C7E6A47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66.34</c:v>
                </c:pt>
              </c:numCache>
            </c:numRef>
          </c:val>
          <c:extLst>
            <c:ext xmlns:c16="http://schemas.microsoft.com/office/drawing/2014/chart" uri="{C3380CC4-5D6E-409C-BE32-E72D297353CC}">
              <c16:uniqueId val="{00000000-7EEC-4FAB-89DE-CFC6A1C54F3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72.84</c:v>
                </c:pt>
              </c:numCache>
            </c:numRef>
          </c:val>
          <c:smooth val="0"/>
          <c:extLst>
            <c:ext xmlns:c16="http://schemas.microsoft.com/office/drawing/2014/chart" uri="{C3380CC4-5D6E-409C-BE32-E72D297353CC}">
              <c16:uniqueId val="{00000001-7EEC-4FAB-89DE-CFC6A1C54F3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176.12</c:v>
                </c:pt>
              </c:numCache>
            </c:numRef>
          </c:val>
          <c:extLst>
            <c:ext xmlns:c16="http://schemas.microsoft.com/office/drawing/2014/chart" uri="{C3380CC4-5D6E-409C-BE32-E72D297353CC}">
              <c16:uniqueId val="{00000000-29F8-49E1-AFBE-5046B62740F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232.33</c:v>
                </c:pt>
              </c:numCache>
            </c:numRef>
          </c:val>
          <c:smooth val="0"/>
          <c:extLst>
            <c:ext xmlns:c16="http://schemas.microsoft.com/office/drawing/2014/chart" uri="{C3380CC4-5D6E-409C-BE32-E72D297353CC}">
              <c16:uniqueId val="{00000001-29F8-49E1-AFBE-5046B62740F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J16" zoomScale="115" zoomScaleNormal="11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青森県　鰺ケ沢町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Cd2</v>
      </c>
      <c r="X8" s="39"/>
      <c r="Y8" s="39"/>
      <c r="Z8" s="39"/>
      <c r="AA8" s="39"/>
      <c r="AB8" s="39"/>
      <c r="AC8" s="39"/>
      <c r="AD8" s="40" t="str">
        <f>データ!$M$6</f>
        <v>非設置</v>
      </c>
      <c r="AE8" s="40"/>
      <c r="AF8" s="40"/>
      <c r="AG8" s="40"/>
      <c r="AH8" s="40"/>
      <c r="AI8" s="40"/>
      <c r="AJ8" s="40"/>
      <c r="AK8" s="3"/>
      <c r="AL8" s="41">
        <f>データ!S6</f>
        <v>8505</v>
      </c>
      <c r="AM8" s="41"/>
      <c r="AN8" s="41"/>
      <c r="AO8" s="41"/>
      <c r="AP8" s="41"/>
      <c r="AQ8" s="41"/>
      <c r="AR8" s="41"/>
      <c r="AS8" s="41"/>
      <c r="AT8" s="34">
        <f>データ!T6</f>
        <v>343.08</v>
      </c>
      <c r="AU8" s="34"/>
      <c r="AV8" s="34"/>
      <c r="AW8" s="34"/>
      <c r="AX8" s="34"/>
      <c r="AY8" s="34"/>
      <c r="AZ8" s="34"/>
      <c r="BA8" s="34"/>
      <c r="BB8" s="34">
        <f>データ!U6</f>
        <v>24.79</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51.34</v>
      </c>
      <c r="J10" s="34"/>
      <c r="K10" s="34"/>
      <c r="L10" s="34"/>
      <c r="M10" s="34"/>
      <c r="N10" s="34"/>
      <c r="O10" s="34"/>
      <c r="P10" s="34">
        <f>データ!P6</f>
        <v>33.58</v>
      </c>
      <c r="Q10" s="34"/>
      <c r="R10" s="34"/>
      <c r="S10" s="34"/>
      <c r="T10" s="34"/>
      <c r="U10" s="34"/>
      <c r="V10" s="34"/>
      <c r="W10" s="34">
        <f>データ!Q6</f>
        <v>82.68</v>
      </c>
      <c r="X10" s="34"/>
      <c r="Y10" s="34"/>
      <c r="Z10" s="34"/>
      <c r="AA10" s="34"/>
      <c r="AB10" s="34"/>
      <c r="AC10" s="34"/>
      <c r="AD10" s="41">
        <f>データ!R6</f>
        <v>2297</v>
      </c>
      <c r="AE10" s="41"/>
      <c r="AF10" s="41"/>
      <c r="AG10" s="41"/>
      <c r="AH10" s="41"/>
      <c r="AI10" s="41"/>
      <c r="AJ10" s="41"/>
      <c r="AK10" s="2"/>
      <c r="AL10" s="41">
        <f>データ!V6</f>
        <v>2819</v>
      </c>
      <c r="AM10" s="41"/>
      <c r="AN10" s="41"/>
      <c r="AO10" s="41"/>
      <c r="AP10" s="41"/>
      <c r="AQ10" s="41"/>
      <c r="AR10" s="41"/>
      <c r="AS10" s="41"/>
      <c r="AT10" s="34">
        <f>データ!W6</f>
        <v>1.42</v>
      </c>
      <c r="AU10" s="34"/>
      <c r="AV10" s="34"/>
      <c r="AW10" s="34"/>
      <c r="AX10" s="34"/>
      <c r="AY10" s="34"/>
      <c r="AZ10" s="34"/>
      <c r="BA10" s="34"/>
      <c r="BB10" s="34">
        <f>データ!X6</f>
        <v>1985.21</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114</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113</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YntqYjNw87tyeq8RDf8noxWTx2idptvv/4U7lH+8VmU9+fJonsHtlRb1WbiIuDXiOuYrg28kggrKqDsVig8gHw==" saltValue="O05KrRzF8lBdk42UTIwuL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23213</v>
      </c>
      <c r="D6" s="19">
        <f t="shared" si="3"/>
        <v>46</v>
      </c>
      <c r="E6" s="19">
        <f t="shared" si="3"/>
        <v>17</v>
      </c>
      <c r="F6" s="19">
        <f t="shared" si="3"/>
        <v>1</v>
      </c>
      <c r="G6" s="19">
        <f t="shared" si="3"/>
        <v>0</v>
      </c>
      <c r="H6" s="19" t="str">
        <f t="shared" si="3"/>
        <v>青森県　鰺ケ沢町</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51.34</v>
      </c>
      <c r="P6" s="20">
        <f t="shared" si="3"/>
        <v>33.58</v>
      </c>
      <c r="Q6" s="20">
        <f t="shared" si="3"/>
        <v>82.68</v>
      </c>
      <c r="R6" s="20">
        <f t="shared" si="3"/>
        <v>2297</v>
      </c>
      <c r="S6" s="20">
        <f t="shared" si="3"/>
        <v>8505</v>
      </c>
      <c r="T6" s="20">
        <f t="shared" si="3"/>
        <v>343.08</v>
      </c>
      <c r="U6" s="20">
        <f t="shared" si="3"/>
        <v>24.79</v>
      </c>
      <c r="V6" s="20">
        <f t="shared" si="3"/>
        <v>2819</v>
      </c>
      <c r="W6" s="20">
        <f t="shared" si="3"/>
        <v>1.42</v>
      </c>
      <c r="X6" s="20">
        <f t="shared" si="3"/>
        <v>1985.21</v>
      </c>
      <c r="Y6" s="21" t="str">
        <f>IF(Y7="",NA(),Y7)</f>
        <v>-</v>
      </c>
      <c r="Z6" s="21" t="str">
        <f t="shared" ref="Z6:AH6" si="4">IF(Z7="",NA(),Z7)</f>
        <v>-</v>
      </c>
      <c r="AA6" s="21" t="str">
        <f t="shared" si="4"/>
        <v>-</v>
      </c>
      <c r="AB6" s="21" t="str">
        <f t="shared" si="4"/>
        <v>-</v>
      </c>
      <c r="AC6" s="21">
        <f t="shared" si="4"/>
        <v>100.14</v>
      </c>
      <c r="AD6" s="21" t="str">
        <f t="shared" si="4"/>
        <v>-</v>
      </c>
      <c r="AE6" s="21" t="str">
        <f t="shared" si="4"/>
        <v>-</v>
      </c>
      <c r="AF6" s="21" t="str">
        <f t="shared" si="4"/>
        <v>-</v>
      </c>
      <c r="AG6" s="21" t="str">
        <f t="shared" si="4"/>
        <v>-</v>
      </c>
      <c r="AH6" s="21">
        <f t="shared" si="4"/>
        <v>107.83</v>
      </c>
      <c r="AI6" s="20" t="str">
        <f>IF(AI7="","",IF(AI7="-","【-】","【"&amp;SUBSTITUTE(TEXT(AI7,"#,##0.00"),"-","△")&amp;"】"))</f>
        <v>【105.36】</v>
      </c>
      <c r="AJ6" s="21" t="str">
        <f>IF(AJ7="",NA(),AJ7)</f>
        <v>-</v>
      </c>
      <c r="AK6" s="21" t="str">
        <f t="shared" ref="AK6:AS6" si="5">IF(AK7="",NA(),AK7)</f>
        <v>-</v>
      </c>
      <c r="AL6" s="21" t="str">
        <f t="shared" si="5"/>
        <v>-</v>
      </c>
      <c r="AM6" s="21" t="str">
        <f t="shared" si="5"/>
        <v>-</v>
      </c>
      <c r="AN6" s="21">
        <f t="shared" si="5"/>
        <v>936.36</v>
      </c>
      <c r="AO6" s="21" t="str">
        <f t="shared" si="5"/>
        <v>-</v>
      </c>
      <c r="AP6" s="21" t="str">
        <f t="shared" si="5"/>
        <v>-</v>
      </c>
      <c r="AQ6" s="21" t="str">
        <f t="shared" si="5"/>
        <v>-</v>
      </c>
      <c r="AR6" s="21" t="str">
        <f t="shared" si="5"/>
        <v>-</v>
      </c>
      <c r="AS6" s="21">
        <f t="shared" si="5"/>
        <v>30.17</v>
      </c>
      <c r="AT6" s="20" t="str">
        <f>IF(AT7="","",IF(AT7="-","【-】","【"&amp;SUBSTITUTE(TEXT(AT7,"#,##0.00"),"-","△")&amp;"】"))</f>
        <v>【3.12】</v>
      </c>
      <c r="AU6" s="21" t="str">
        <f>IF(AU7="",NA(),AU7)</f>
        <v>-</v>
      </c>
      <c r="AV6" s="21" t="str">
        <f t="shared" ref="AV6:BD6" si="6">IF(AV7="",NA(),AV7)</f>
        <v>-</v>
      </c>
      <c r="AW6" s="21" t="str">
        <f t="shared" si="6"/>
        <v>-</v>
      </c>
      <c r="AX6" s="21" t="str">
        <f t="shared" si="6"/>
        <v>-</v>
      </c>
      <c r="AY6" s="21">
        <f t="shared" si="6"/>
        <v>4.1500000000000004</v>
      </c>
      <c r="AZ6" s="21" t="str">
        <f t="shared" si="6"/>
        <v>-</v>
      </c>
      <c r="BA6" s="21" t="str">
        <f t="shared" si="6"/>
        <v>-</v>
      </c>
      <c r="BB6" s="21" t="str">
        <f t="shared" si="6"/>
        <v>-</v>
      </c>
      <c r="BC6" s="21" t="str">
        <f t="shared" si="6"/>
        <v>-</v>
      </c>
      <c r="BD6" s="21">
        <f t="shared" si="6"/>
        <v>56.13</v>
      </c>
      <c r="BE6" s="20" t="str">
        <f>IF(BE7="","",IF(BE7="-","【-】","【"&amp;SUBSTITUTE(TEXT(BE7,"#,##0.00"),"-","△")&amp;"】"))</f>
        <v>【82.75】</v>
      </c>
      <c r="BF6" s="21" t="str">
        <f>IF(BF7="",NA(),BF7)</f>
        <v>-</v>
      </c>
      <c r="BG6" s="21" t="str">
        <f t="shared" ref="BG6:BO6" si="7">IF(BG7="",NA(),BG7)</f>
        <v>-</v>
      </c>
      <c r="BH6" s="21" t="str">
        <f t="shared" si="7"/>
        <v>-</v>
      </c>
      <c r="BI6" s="21" t="str">
        <f t="shared" si="7"/>
        <v>-</v>
      </c>
      <c r="BJ6" s="21">
        <f t="shared" si="7"/>
        <v>13365.27</v>
      </c>
      <c r="BK6" s="21" t="str">
        <f t="shared" si="7"/>
        <v>-</v>
      </c>
      <c r="BL6" s="21" t="str">
        <f t="shared" si="7"/>
        <v>-</v>
      </c>
      <c r="BM6" s="21" t="str">
        <f t="shared" si="7"/>
        <v>-</v>
      </c>
      <c r="BN6" s="21" t="str">
        <f t="shared" si="7"/>
        <v>-</v>
      </c>
      <c r="BO6" s="21">
        <f t="shared" si="7"/>
        <v>1343.89</v>
      </c>
      <c r="BP6" s="20" t="str">
        <f>IF(BP7="","",IF(BP7="-","【-】","【"&amp;SUBSTITUTE(TEXT(BP7,"#,##0.00"),"-","△")&amp;"】"))</f>
        <v>【602.56】</v>
      </c>
      <c r="BQ6" s="21" t="str">
        <f>IF(BQ7="",NA(),BQ7)</f>
        <v>-</v>
      </c>
      <c r="BR6" s="21" t="str">
        <f t="shared" ref="BR6:BZ6" si="8">IF(BR7="",NA(),BR7)</f>
        <v>-</v>
      </c>
      <c r="BS6" s="21" t="str">
        <f t="shared" si="8"/>
        <v>-</v>
      </c>
      <c r="BT6" s="21" t="str">
        <f t="shared" si="8"/>
        <v>-</v>
      </c>
      <c r="BU6" s="21">
        <f t="shared" si="8"/>
        <v>66.34</v>
      </c>
      <c r="BV6" s="21" t="str">
        <f t="shared" si="8"/>
        <v>-</v>
      </c>
      <c r="BW6" s="21" t="str">
        <f t="shared" si="8"/>
        <v>-</v>
      </c>
      <c r="BX6" s="21" t="str">
        <f t="shared" si="8"/>
        <v>-</v>
      </c>
      <c r="BY6" s="21" t="str">
        <f t="shared" si="8"/>
        <v>-</v>
      </c>
      <c r="BZ6" s="21">
        <f t="shared" si="8"/>
        <v>72.84</v>
      </c>
      <c r="CA6" s="20" t="str">
        <f>IF(CA7="","",IF(CA7="-","【-】","【"&amp;SUBSTITUTE(TEXT(CA7,"#,##0.00"),"-","△")&amp;"】"))</f>
        <v>【97.94】</v>
      </c>
      <c r="CB6" s="21" t="str">
        <f>IF(CB7="",NA(),CB7)</f>
        <v>-</v>
      </c>
      <c r="CC6" s="21" t="str">
        <f t="shared" ref="CC6:CK6" si="9">IF(CC7="",NA(),CC7)</f>
        <v>-</v>
      </c>
      <c r="CD6" s="21" t="str">
        <f t="shared" si="9"/>
        <v>-</v>
      </c>
      <c r="CE6" s="21" t="str">
        <f t="shared" si="9"/>
        <v>-</v>
      </c>
      <c r="CF6" s="21">
        <f t="shared" si="9"/>
        <v>176.12</v>
      </c>
      <c r="CG6" s="21" t="str">
        <f t="shared" si="9"/>
        <v>-</v>
      </c>
      <c r="CH6" s="21" t="str">
        <f t="shared" si="9"/>
        <v>-</v>
      </c>
      <c r="CI6" s="21" t="str">
        <f t="shared" si="9"/>
        <v>-</v>
      </c>
      <c r="CJ6" s="21" t="str">
        <f t="shared" si="9"/>
        <v>-</v>
      </c>
      <c r="CK6" s="21">
        <f t="shared" si="9"/>
        <v>232.33</v>
      </c>
      <c r="CL6" s="20" t="str">
        <f>IF(CL7="","",IF(CL7="-","【-】","【"&amp;SUBSTITUTE(TEXT(CL7,"#,##0.00"),"-","△")&amp;"】"))</f>
        <v>【140.98】</v>
      </c>
      <c r="CM6" s="21" t="str">
        <f>IF(CM7="",NA(),CM7)</f>
        <v>-</v>
      </c>
      <c r="CN6" s="21" t="str">
        <f t="shared" ref="CN6:CV6" si="10">IF(CN7="",NA(),CN7)</f>
        <v>-</v>
      </c>
      <c r="CO6" s="21" t="str">
        <f t="shared" si="10"/>
        <v>-</v>
      </c>
      <c r="CP6" s="21" t="str">
        <f t="shared" si="10"/>
        <v>-</v>
      </c>
      <c r="CQ6" s="21">
        <f t="shared" si="10"/>
        <v>34</v>
      </c>
      <c r="CR6" s="21" t="str">
        <f t="shared" si="10"/>
        <v>-</v>
      </c>
      <c r="CS6" s="21" t="str">
        <f t="shared" si="10"/>
        <v>-</v>
      </c>
      <c r="CT6" s="21" t="str">
        <f t="shared" si="10"/>
        <v>-</v>
      </c>
      <c r="CU6" s="21" t="str">
        <f t="shared" si="10"/>
        <v>-</v>
      </c>
      <c r="CV6" s="21">
        <f t="shared" si="10"/>
        <v>48.92</v>
      </c>
      <c r="CW6" s="20" t="str">
        <f>IF(CW7="","",IF(CW7="-","【-】","【"&amp;SUBSTITUTE(TEXT(CW7,"#,##0.00"),"-","△")&amp;"】"))</f>
        <v>【60.13】</v>
      </c>
      <c r="CX6" s="21" t="str">
        <f>IF(CX7="",NA(),CX7)</f>
        <v>-</v>
      </c>
      <c r="CY6" s="21" t="str">
        <f t="shared" ref="CY6:DG6" si="11">IF(CY7="",NA(),CY7)</f>
        <v>-</v>
      </c>
      <c r="CZ6" s="21" t="str">
        <f t="shared" si="11"/>
        <v>-</v>
      </c>
      <c r="DA6" s="21" t="str">
        <f t="shared" si="11"/>
        <v>-</v>
      </c>
      <c r="DB6" s="21">
        <f t="shared" si="11"/>
        <v>41.58</v>
      </c>
      <c r="DC6" s="21" t="str">
        <f t="shared" si="11"/>
        <v>-</v>
      </c>
      <c r="DD6" s="21" t="str">
        <f t="shared" si="11"/>
        <v>-</v>
      </c>
      <c r="DE6" s="21" t="str">
        <f t="shared" si="11"/>
        <v>-</v>
      </c>
      <c r="DF6" s="21" t="str">
        <f t="shared" si="11"/>
        <v>-</v>
      </c>
      <c r="DG6" s="21">
        <f t="shared" si="11"/>
        <v>80.760000000000005</v>
      </c>
      <c r="DH6" s="20" t="str">
        <f>IF(DH7="","",IF(DH7="-","【-】","【"&amp;SUBSTITUTE(TEXT(DH7,"#,##0.00"),"-","△")&amp;"】"))</f>
        <v>【96.00】</v>
      </c>
      <c r="DI6" s="21" t="str">
        <f>IF(DI7="",NA(),DI7)</f>
        <v>-</v>
      </c>
      <c r="DJ6" s="21" t="str">
        <f t="shared" ref="DJ6:DR6" si="12">IF(DJ7="",NA(),DJ7)</f>
        <v>-</v>
      </c>
      <c r="DK6" s="21" t="str">
        <f t="shared" si="12"/>
        <v>-</v>
      </c>
      <c r="DL6" s="21" t="str">
        <f t="shared" si="12"/>
        <v>-</v>
      </c>
      <c r="DM6" s="21">
        <f t="shared" si="12"/>
        <v>1.72</v>
      </c>
      <c r="DN6" s="21" t="str">
        <f t="shared" si="12"/>
        <v>-</v>
      </c>
      <c r="DO6" s="21" t="str">
        <f t="shared" si="12"/>
        <v>-</v>
      </c>
      <c r="DP6" s="21" t="str">
        <f t="shared" si="12"/>
        <v>-</v>
      </c>
      <c r="DQ6" s="21" t="str">
        <f t="shared" si="12"/>
        <v>-</v>
      </c>
      <c r="DR6" s="21">
        <f t="shared" si="12"/>
        <v>22.1</v>
      </c>
      <c r="DS6" s="20" t="str">
        <f>IF(DS7="","",IF(DS7="-","【-】","【"&amp;SUBSTITUTE(TEXT(DS7,"#,##0.00"),"-","△")&amp;"】"))</f>
        <v>【42.20】</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【9.46】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0.04</v>
      </c>
      <c r="EO6" s="20" t="str">
        <f>IF(EO7="","",IF(EO7="-","【-】","【"&amp;SUBSTITUTE(TEXT(EO7,"#,##0.00"),"-","△")&amp;"】"))</f>
        <v>【0.19】</v>
      </c>
    </row>
    <row r="7" spans="1:148" s="22" customFormat="1" x14ac:dyDescent="0.15">
      <c r="A7" s="14"/>
      <c r="B7" s="23">
        <v>2024</v>
      </c>
      <c r="C7" s="23">
        <v>23213</v>
      </c>
      <c r="D7" s="23">
        <v>46</v>
      </c>
      <c r="E7" s="23">
        <v>17</v>
      </c>
      <c r="F7" s="23">
        <v>1</v>
      </c>
      <c r="G7" s="23">
        <v>0</v>
      </c>
      <c r="H7" s="23" t="s">
        <v>96</v>
      </c>
      <c r="I7" s="23" t="s">
        <v>97</v>
      </c>
      <c r="J7" s="23" t="s">
        <v>98</v>
      </c>
      <c r="K7" s="23" t="s">
        <v>99</v>
      </c>
      <c r="L7" s="23" t="s">
        <v>100</v>
      </c>
      <c r="M7" s="23" t="s">
        <v>101</v>
      </c>
      <c r="N7" s="24" t="s">
        <v>102</v>
      </c>
      <c r="O7" s="24">
        <v>51.34</v>
      </c>
      <c r="P7" s="24">
        <v>33.58</v>
      </c>
      <c r="Q7" s="24">
        <v>82.68</v>
      </c>
      <c r="R7" s="24">
        <v>2297</v>
      </c>
      <c r="S7" s="24">
        <v>8505</v>
      </c>
      <c r="T7" s="24">
        <v>343.08</v>
      </c>
      <c r="U7" s="24">
        <v>24.79</v>
      </c>
      <c r="V7" s="24">
        <v>2819</v>
      </c>
      <c r="W7" s="24">
        <v>1.42</v>
      </c>
      <c r="X7" s="24">
        <v>1985.21</v>
      </c>
      <c r="Y7" s="24" t="s">
        <v>102</v>
      </c>
      <c r="Z7" s="24" t="s">
        <v>102</v>
      </c>
      <c r="AA7" s="24" t="s">
        <v>102</v>
      </c>
      <c r="AB7" s="24" t="s">
        <v>102</v>
      </c>
      <c r="AC7" s="24">
        <v>100.14</v>
      </c>
      <c r="AD7" s="24" t="s">
        <v>102</v>
      </c>
      <c r="AE7" s="24" t="s">
        <v>102</v>
      </c>
      <c r="AF7" s="24" t="s">
        <v>102</v>
      </c>
      <c r="AG7" s="24" t="s">
        <v>102</v>
      </c>
      <c r="AH7" s="24">
        <v>107.83</v>
      </c>
      <c r="AI7" s="24">
        <v>105.36</v>
      </c>
      <c r="AJ7" s="24" t="s">
        <v>102</v>
      </c>
      <c r="AK7" s="24" t="s">
        <v>102</v>
      </c>
      <c r="AL7" s="24" t="s">
        <v>102</v>
      </c>
      <c r="AM7" s="24" t="s">
        <v>102</v>
      </c>
      <c r="AN7" s="24">
        <v>936.36</v>
      </c>
      <c r="AO7" s="24" t="s">
        <v>102</v>
      </c>
      <c r="AP7" s="24" t="s">
        <v>102</v>
      </c>
      <c r="AQ7" s="24" t="s">
        <v>102</v>
      </c>
      <c r="AR7" s="24" t="s">
        <v>102</v>
      </c>
      <c r="AS7" s="24">
        <v>30.17</v>
      </c>
      <c r="AT7" s="24">
        <v>3.12</v>
      </c>
      <c r="AU7" s="24" t="s">
        <v>102</v>
      </c>
      <c r="AV7" s="24" t="s">
        <v>102</v>
      </c>
      <c r="AW7" s="24" t="s">
        <v>102</v>
      </c>
      <c r="AX7" s="24" t="s">
        <v>102</v>
      </c>
      <c r="AY7" s="24">
        <v>4.1500000000000004</v>
      </c>
      <c r="AZ7" s="24" t="s">
        <v>102</v>
      </c>
      <c r="BA7" s="24" t="s">
        <v>102</v>
      </c>
      <c r="BB7" s="24" t="s">
        <v>102</v>
      </c>
      <c r="BC7" s="24" t="s">
        <v>102</v>
      </c>
      <c r="BD7" s="24">
        <v>56.13</v>
      </c>
      <c r="BE7" s="24">
        <v>82.75</v>
      </c>
      <c r="BF7" s="24" t="s">
        <v>102</v>
      </c>
      <c r="BG7" s="24" t="s">
        <v>102</v>
      </c>
      <c r="BH7" s="24" t="s">
        <v>102</v>
      </c>
      <c r="BI7" s="24" t="s">
        <v>102</v>
      </c>
      <c r="BJ7" s="24">
        <v>13365.27</v>
      </c>
      <c r="BK7" s="24" t="s">
        <v>102</v>
      </c>
      <c r="BL7" s="24" t="s">
        <v>102</v>
      </c>
      <c r="BM7" s="24" t="s">
        <v>102</v>
      </c>
      <c r="BN7" s="24" t="s">
        <v>102</v>
      </c>
      <c r="BO7" s="24">
        <v>1343.89</v>
      </c>
      <c r="BP7" s="24">
        <v>602.55999999999995</v>
      </c>
      <c r="BQ7" s="24" t="s">
        <v>102</v>
      </c>
      <c r="BR7" s="24" t="s">
        <v>102</v>
      </c>
      <c r="BS7" s="24" t="s">
        <v>102</v>
      </c>
      <c r="BT7" s="24" t="s">
        <v>102</v>
      </c>
      <c r="BU7" s="24">
        <v>66.34</v>
      </c>
      <c r="BV7" s="24" t="s">
        <v>102</v>
      </c>
      <c r="BW7" s="24" t="s">
        <v>102</v>
      </c>
      <c r="BX7" s="24" t="s">
        <v>102</v>
      </c>
      <c r="BY7" s="24" t="s">
        <v>102</v>
      </c>
      <c r="BZ7" s="24">
        <v>72.84</v>
      </c>
      <c r="CA7" s="24">
        <v>97.94</v>
      </c>
      <c r="CB7" s="24" t="s">
        <v>102</v>
      </c>
      <c r="CC7" s="24" t="s">
        <v>102</v>
      </c>
      <c r="CD7" s="24" t="s">
        <v>102</v>
      </c>
      <c r="CE7" s="24" t="s">
        <v>102</v>
      </c>
      <c r="CF7" s="24">
        <v>176.12</v>
      </c>
      <c r="CG7" s="24" t="s">
        <v>102</v>
      </c>
      <c r="CH7" s="24" t="s">
        <v>102</v>
      </c>
      <c r="CI7" s="24" t="s">
        <v>102</v>
      </c>
      <c r="CJ7" s="24" t="s">
        <v>102</v>
      </c>
      <c r="CK7" s="24">
        <v>232.33</v>
      </c>
      <c r="CL7" s="24">
        <v>140.97999999999999</v>
      </c>
      <c r="CM7" s="24" t="s">
        <v>102</v>
      </c>
      <c r="CN7" s="24" t="s">
        <v>102</v>
      </c>
      <c r="CO7" s="24" t="s">
        <v>102</v>
      </c>
      <c r="CP7" s="24" t="s">
        <v>102</v>
      </c>
      <c r="CQ7" s="24">
        <v>34</v>
      </c>
      <c r="CR7" s="24" t="s">
        <v>102</v>
      </c>
      <c r="CS7" s="24" t="s">
        <v>102</v>
      </c>
      <c r="CT7" s="24" t="s">
        <v>102</v>
      </c>
      <c r="CU7" s="24" t="s">
        <v>102</v>
      </c>
      <c r="CV7" s="24">
        <v>48.92</v>
      </c>
      <c r="CW7" s="24">
        <v>60.13</v>
      </c>
      <c r="CX7" s="24" t="s">
        <v>102</v>
      </c>
      <c r="CY7" s="24" t="s">
        <v>102</v>
      </c>
      <c r="CZ7" s="24" t="s">
        <v>102</v>
      </c>
      <c r="DA7" s="24" t="s">
        <v>102</v>
      </c>
      <c r="DB7" s="24">
        <v>41.58</v>
      </c>
      <c r="DC7" s="24" t="s">
        <v>102</v>
      </c>
      <c r="DD7" s="24" t="s">
        <v>102</v>
      </c>
      <c r="DE7" s="24" t="s">
        <v>102</v>
      </c>
      <c r="DF7" s="24" t="s">
        <v>102</v>
      </c>
      <c r="DG7" s="24">
        <v>80.760000000000005</v>
      </c>
      <c r="DH7" s="24">
        <v>96</v>
      </c>
      <c r="DI7" s="24" t="s">
        <v>102</v>
      </c>
      <c r="DJ7" s="24" t="s">
        <v>102</v>
      </c>
      <c r="DK7" s="24" t="s">
        <v>102</v>
      </c>
      <c r="DL7" s="24" t="s">
        <v>102</v>
      </c>
      <c r="DM7" s="24">
        <v>1.72</v>
      </c>
      <c r="DN7" s="24" t="s">
        <v>102</v>
      </c>
      <c r="DO7" s="24" t="s">
        <v>102</v>
      </c>
      <c r="DP7" s="24" t="s">
        <v>102</v>
      </c>
      <c r="DQ7" s="24" t="s">
        <v>102</v>
      </c>
      <c r="DR7" s="24">
        <v>22.1</v>
      </c>
      <c r="DS7" s="24">
        <v>42.2</v>
      </c>
      <c r="DT7" s="24" t="s">
        <v>102</v>
      </c>
      <c r="DU7" s="24" t="s">
        <v>102</v>
      </c>
      <c r="DV7" s="24" t="s">
        <v>102</v>
      </c>
      <c r="DW7" s="24" t="s">
        <v>102</v>
      </c>
      <c r="DX7" s="24">
        <v>0</v>
      </c>
      <c r="DY7" s="24" t="s">
        <v>102</v>
      </c>
      <c r="DZ7" s="24" t="s">
        <v>102</v>
      </c>
      <c r="EA7" s="24" t="s">
        <v>102</v>
      </c>
      <c r="EB7" s="24" t="s">
        <v>102</v>
      </c>
      <c r="EC7" s="24">
        <v>0</v>
      </c>
      <c r="ED7" s="24">
        <v>9.4600000000000009</v>
      </c>
      <c r="EE7" s="24" t="s">
        <v>102</v>
      </c>
      <c r="EF7" s="24" t="s">
        <v>102</v>
      </c>
      <c r="EG7" s="24" t="s">
        <v>102</v>
      </c>
      <c r="EH7" s="24" t="s">
        <v>102</v>
      </c>
      <c r="EI7" s="24">
        <v>0</v>
      </c>
      <c r="EJ7" s="24" t="s">
        <v>102</v>
      </c>
      <c r="EK7" s="24" t="s">
        <v>102</v>
      </c>
      <c r="EL7" s="24" t="s">
        <v>102</v>
      </c>
      <c r="EM7" s="24" t="s">
        <v>102</v>
      </c>
      <c r="EN7" s="24">
        <v>0.04</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dcterms:modified xsi:type="dcterms:W3CDTF">2026-02-17T02:01:55Z</dcterms:modified>
</cp:coreProperties>
</file>