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2R+5HPmnNwLklUKHS4cXRSj8PnGHjkfLR+EAGXoh2D4G4h7PhZzV7YJ7i9B3cZiPw/uTKMcEjjWQtTqV4UJF0Q==" workbookSaltValue="AVWvlHWZmzsWKbj167YmRg==" workbookSpinCount="100000"/>
  <bookViews>
    <workbookView xWindow="0" yWindow="0" windowWidth="28800" windowHeight="1230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<sst xmlns="http://schemas.openxmlformats.org/spreadsheetml/2006/main" xmlns:r="http://schemas.openxmlformats.org/officeDocument/2006/relationships" count="114" uniqueCount="114">
  <si>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</si>
  <si>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</si>
  <si>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</si>
  <si>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</si>
  <si>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</si>
  <si>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</si>
  <si>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</si>
  <si>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</si>
  <si>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</si>
  <si>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</si>
  <si>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　企業債残高が多く、収入の大部分を一般会計からの繰入金が占めていることによって、非常に厳しい経営状態であるため、使用料や汚水処理費等の見直しを検討していくことが必要だと考えられる。現状を把握し、将来の見込み等を踏まえた上で、経営改善に向けた取組を行っていく。
　施設の老朽化対策については、今後の施設更新・改築にあたり、事業費の大幅な増加が見込まれるため、適正な財源確保や投資計画の見直しをしながら事業を進めていく。</t>
  </si>
  <si>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</si>
  <si>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</si>
  <si>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</si>
  <si>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</si>
  <si>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</si>
  <si>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</si>
  <si>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</si>
  <si>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</si>
  <si>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</si>
  <si>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</si>
  <si>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</si>
  <si>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</si>
  <si>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</si>
  <si>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</si>
  <si>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</si>
  <si>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</si>
  <si>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</si>
  <si>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</si>
  <si>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</si>
  <si>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</si>
  <si>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</si>
  <si>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</si>
  <si>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</si>
  <si>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</si>
  <si>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</si>
  <si>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</si>
  <si>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</si>
  <si>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</si>
  <si>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</si>
  <si>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</si>
  <si>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</si>
  <si>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</si>
  <si>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</si>
  <si>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</si>
  <si>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</si>
  <si>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</si>
  <si>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</si>
  <si>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</si>
  <si>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</si>
  <si>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</si>
  <si>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</si>
  <si>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</si>
  <si>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</si>
  <si>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</si>
  <si>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</si>
  <si>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</si>
  <si>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</si>
  <si>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</si>
  <si>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</si>
  <si>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</si>
  <si>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</si>
  <si>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</si>
  <si>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</si>
  <si>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</si>
  <si>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</si>
  <si>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</si>
  <si>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</si>
  <si>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</si>
  <si>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</si>
  <si>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</si>
  <si>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</si>
  <si>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</si>
  <si>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</si>
  <si>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</si>
  <si>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</si>
  <si>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</si>
  <si>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</si>
  <si>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</si>
  <si>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</si>
  <si>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</si>
  <si>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</si>
  <si>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</si>
  <si>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</si>
  <si>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</si>
  <si>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</si>
  <si>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</si>
  <si>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</si>
  <si>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</si>
  <si>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</si>
  <si>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</si>
  <si>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</si>
  <si>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</si>
  <si>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</si>
  <si>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</si>
  <si>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</si>
  <si>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外ヶ浜町</t>
  </si>
  <si>
    <t>法適用</t>
  </si>
  <si>
    <t>下水道事業</t>
  </si>
  <si>
    <t>公共下水道</t>
  </si>
  <si>
    <t>Cd3</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</si>
  <si>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</si>
  <si>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</si>
  <si>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</si>
  <si>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</si>
  <si>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</si>
  <si>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</si>
  <si>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</si>
  <si>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</si>
  <si>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</si>
  <si>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</si>
  <si>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</si>
  <si>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供用開始から10年以上が経過したが、自然災害や設備機器の故障等の緊急性がある場合以外は、更新を行わない。今後は、ストックマネジメント計画を策定し、施設の長寿命化を図っていく。また、改築等の財源の確保や経営に与える影響等を踏まえた分析をしながら、長期的な視点で施設の維持管理を行っていく。
　管渠については、令和7年度で新たな管布設が終了である。更新については、最も古い管渠が布設から経過年数が25年以上という状況であることから、管渠の耐用年数が50年ということを考慮して、現状では実施しない予定である。</t>
    <rPh sb="167" eb="169">
      <t>シュウリョウ</t>
    </rPh>
    <phoneticPr fontId="1"/>
  </si>
  <si>
    <t>①経常収支比率は100％を超える状況だが令和6年度も単年度の収支不足が生じたため、令和5年度と同等程度の基準外繰入を実施している。事業規模に対して下水道使用料が少ないことが原因である。
③流動比率は、類似団体と比較すると約15.6倍の差がある。流動負債の約98.1％が企業債の償還であるため比率の改善は困難であるが、引き続き使用料増加に向けて加入促進を努めていく。
④企業債残高対事業規模比率は、類似団体の約11.7倍であり、依然として高い比率となっている。これは事業規模を大きく上回る企業債残高であり、厳しい財政状況である。
⑤経費回収率は、類似団体と比較すると約8.6％下回っている。しかし令和5年度に比べて約9.6％の増加であり、使用料収入の増加が主な要因である。
⑥汚水処理原価は、類似団体と比較すると約2.3％上回っている。令和5年度と比較して9.2％の減少であり有収水量の増加が主な要因である。引き続き汚水処理費の削減に向けて取組みをしていく。
⑧水洗化率は、類似団体と比較すると大幅な差があるが前年度と比べると13.2％上回っている。町営住宅の下水道接続による加入者の増加が主な要因である。処理区域内は、世帯数の減少と高齢世帯の増加が著しい状況である。引き続き下水道の加入促進を行い、水洗化率の向上に努めていく。</t>
    <rPh sb="41" eb="43">
      <t>レイワ</t>
    </rPh>
    <rPh sb="44" eb="46">
      <t>ネンド</t>
    </rPh>
    <rPh sb="47" eb="49">
      <t>ドウトウ</t>
    </rPh>
    <rPh sb="49" eb="51">
      <t>テイド</t>
    </rPh>
    <rPh sb="158" eb="159">
      <t>ヒ</t>
    </rPh>
    <rPh sb="160" eb="161">
      <t>ツヅ</t>
    </rPh>
    <rPh sb="297" eb="299">
      <t>レイワ</t>
    </rPh>
    <rPh sb="312" eb="314">
      <t>ゾウカ</t>
    </rPh>
    <rPh sb="318" eb="321">
      <t>シヨウリョウ</t>
    </rPh>
    <rPh sb="321" eb="323">
      <t>シュウニュウ</t>
    </rPh>
    <rPh sb="324" eb="326">
      <t>ゾウカ</t>
    </rPh>
    <rPh sb="373" eb="375">
      <t>ヒカク</t>
    </rPh>
    <rPh sb="382" eb="384">
      <t>ゲンショウ</t>
    </rPh>
    <rPh sb="387" eb="389">
      <t>ユウシュウ</t>
    </rPh>
    <rPh sb="389" eb="391">
      <t>スイリョウ</t>
    </rPh>
    <rPh sb="392" eb="394">
      <t>ゾウカ</t>
    </rPh>
    <rPh sb="397" eb="399">
      <t>ヨウイン</t>
    </rPh>
    <rPh sb="403" eb="404">
      <t>ヒ</t>
    </rPh>
    <rPh sb="405" eb="406">
      <t>ツヅ</t>
    </rPh>
    <rPh sb="474" eb="476">
      <t>チョウエイ</t>
    </rPh>
    <rPh sb="476" eb="478">
      <t>ジュウタク</t>
    </rPh>
    <rPh sb="479" eb="482">
      <t>ゲスイドウ</t>
    </rPh>
    <rPh sb="482" eb="484">
      <t>セツゾク</t>
    </rPh>
    <rPh sb="487" eb="490">
      <t>カニュウシャ</t>
    </rPh>
    <rPh sb="491" eb="493">
      <t>ゾウカ</t>
    </rPh>
    <rPh sb="494" eb="495">
      <t>オモ</t>
    </rPh>
    <rPh sb="496" eb="498">
      <t>ヨウイン</t>
    </rPh>
    <rPh sb="527" eb="529">
      <t>ジョウキョウ</t>
    </rPh>
    <rPh sb="533" eb="534">
      <t>ヒ</t>
    </rPh>
    <rPh sb="535" eb="536">
      <t>ツヅ</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</si>
</sst>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1.24</c:v>
                </c:pt>
                <c:pt idx="4">
                  <c:v>1.04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51.2</c:v>
                </c:pt>
                <c:pt idx="4">
                  <c:v>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44.17</c:v>
                </c:pt>
                <c:pt idx="4">
                  <c:v>50.13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37.700000000000003</c:v>
                </c:pt>
                <c:pt idx="4">
                  <c:v>42.69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68.58</c:v>
                </c:pt>
                <c:pt idx="4">
                  <c:v>72.77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112.7</c:v>
                </c:pt>
                <c:pt idx="4">
                  <c:v>101.92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110.77</c:v>
                </c:pt>
                <c:pt idx="4">
                  <c:v>100.3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38.44</c:v>
                </c:pt>
                <c:pt idx="4">
                  <c:v>40.340000000000003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15.94</c:v>
                </c:pt>
                <c:pt idx="4">
                  <c:v>17.649999999999999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
                  <c:v>0</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5.61</c:v>
                </c:pt>
                <c:pt idx="4">
                  <c:v>9.0500000000000007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19.41</c:v>
                </c:pt>
                <c:pt idx="4">
                  <c:v>8.9700000000000006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189.51</c:v>
                </c:pt>
                <c:pt idx="4">
                  <c:v>140.30000000000001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9068.4500000000007</c:v>
                </c:pt>
                <c:pt idx="4">
                  <c:v>8068.42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1414.79</c:v>
                </c:pt>
                <c:pt idx="4">
                  <c:v>687.18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15.88</c:v>
                </c:pt>
                <c:pt idx="4">
                  <c:v>17.41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25.29</c:v>
                </c:pt>
                <c:pt idx="4">
                  <c:v>19.05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886.4</c:v>
                </c:pt>
                <c:pt idx="4">
                  <c:v>805.15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617.20000000000005</c:v>
                </c:pt>
                <c:pt idx="4">
                  <c:v>786.5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Q1" zoomScale="90" zoomScaleNormal="90"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外ヶ浜町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Cd3</v>
      </c>
      <c r="X8" s="6"/>
      <c r="Y8" s="6"/>
      <c r="Z8" s="6"/>
      <c r="AA8" s="6"/>
      <c r="AB8" s="6"/>
      <c r="AC8" s="6"/>
      <c r="AD8" s="20" t="str">
        <f>データ!$M$6</f>
        <v>非設置</v>
      </c>
      <c r="AE8" s="20"/>
      <c r="AF8" s="20"/>
      <c r="AG8" s="20"/>
      <c r="AH8" s="20"/>
      <c r="AI8" s="20"/>
      <c r="AJ8" s="20"/>
      <c r="AK8" s="3"/>
      <c r="AL8" s="21">
        <f>データ!S6</f>
        <v>4996</v>
      </c>
      <c r="AM8" s="21"/>
      <c r="AN8" s="21"/>
      <c r="AO8" s="21"/>
      <c r="AP8" s="21"/>
      <c r="AQ8" s="21"/>
      <c r="AR8" s="21"/>
      <c r="AS8" s="21"/>
      <c r="AT8" s="7">
        <f>データ!T6</f>
        <v>230.3</v>
      </c>
      <c r="AU8" s="7"/>
      <c r="AV8" s="7"/>
      <c r="AW8" s="7"/>
      <c r="AX8" s="7"/>
      <c r="AY8" s="7"/>
      <c r="AZ8" s="7"/>
      <c r="BA8" s="7"/>
      <c r="BB8" s="7">
        <f>データ!U6</f>
        <v>21.69</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25.46</v>
      </c>
      <c r="J10" s="7"/>
      <c r="K10" s="7"/>
      <c r="L10" s="7"/>
      <c r="M10" s="7"/>
      <c r="N10" s="7"/>
      <c r="O10" s="7"/>
      <c r="P10" s="7">
        <f>データ!P6</f>
        <v>24.73</v>
      </c>
      <c r="Q10" s="7"/>
      <c r="R10" s="7"/>
      <c r="S10" s="7"/>
      <c r="T10" s="7"/>
      <c r="U10" s="7"/>
      <c r="V10" s="7"/>
      <c r="W10" s="7">
        <f>データ!Q6</f>
        <v>88.42</v>
      </c>
      <c r="X10" s="7"/>
      <c r="Y10" s="7"/>
      <c r="Z10" s="7"/>
      <c r="AA10" s="7"/>
      <c r="AB10" s="7"/>
      <c r="AC10" s="7"/>
      <c r="AD10" s="21">
        <f>データ!R6</f>
        <v>2860</v>
      </c>
      <c r="AE10" s="21"/>
      <c r="AF10" s="21"/>
      <c r="AG10" s="21"/>
      <c r="AH10" s="21"/>
      <c r="AI10" s="21"/>
      <c r="AJ10" s="21"/>
      <c r="AK10" s="2"/>
      <c r="AL10" s="21">
        <f>データ!V6</f>
        <v>1218</v>
      </c>
      <c r="AM10" s="21"/>
      <c r="AN10" s="21"/>
      <c r="AO10" s="21"/>
      <c r="AP10" s="21"/>
      <c r="AQ10" s="21"/>
      <c r="AR10" s="21"/>
      <c r="AS10" s="21"/>
      <c r="AT10" s="7">
        <f>データ!W6</f>
        <v>0.82</v>
      </c>
      <c r="AU10" s="7"/>
      <c r="AV10" s="7"/>
      <c r="AW10" s="7"/>
      <c r="AX10" s="7"/>
      <c r="AY10" s="7"/>
      <c r="AZ10" s="7"/>
      <c r="BA10" s="7"/>
      <c r="BB10" s="7">
        <f>データ!X6</f>
        <v>1485.37</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10</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HuVakNpgbhamxSo+qZqqrxfGYVgrWc00YYTFkhjYCgPdIEuEuhGGQ/8DZhxYLAVW4AQ+2bp/BLq1jL1W+Z8yw==" saltValue="nFO79X10WlmGAOobdaFKy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23078</v>
      </c>
      <c r="D6" s="61">
        <f t="shared" si="1"/>
        <v>46</v>
      </c>
      <c r="E6" s="61">
        <f t="shared" si="1"/>
        <v>17</v>
      </c>
      <c r="F6" s="61">
        <f t="shared" si="1"/>
        <v>1</v>
      </c>
      <c r="G6" s="61">
        <f t="shared" si="1"/>
        <v>0</v>
      </c>
      <c r="H6" s="61" t="str">
        <f t="shared" si="1"/>
        <v>青森県　外ヶ浜町</v>
      </c>
      <c r="I6" s="61" t="str">
        <f t="shared" si="1"/>
        <v>法適用</v>
      </c>
      <c r="J6" s="61" t="str">
        <f t="shared" si="1"/>
        <v>下水道事業</v>
      </c>
      <c r="K6" s="61" t="str">
        <f t="shared" si="1"/>
        <v>公共下水道</v>
      </c>
      <c r="L6" s="61" t="str">
        <f t="shared" si="1"/>
        <v>Cd3</v>
      </c>
      <c r="M6" s="61" t="str">
        <f t="shared" si="1"/>
        <v>非設置</v>
      </c>
      <c r="N6" s="69" t="str">
        <f t="shared" si="1"/>
        <v>-</v>
      </c>
      <c r="O6" s="69">
        <f t="shared" si="1"/>
        <v>25.46</v>
      </c>
      <c r="P6" s="69">
        <f t="shared" si="1"/>
        <v>24.73</v>
      </c>
      <c r="Q6" s="69">
        <f t="shared" si="1"/>
        <v>88.42</v>
      </c>
      <c r="R6" s="69">
        <f t="shared" si="1"/>
        <v>2860</v>
      </c>
      <c r="S6" s="69">
        <f t="shared" si="1"/>
        <v>4996</v>
      </c>
      <c r="T6" s="69">
        <f t="shared" si="1"/>
        <v>230.3</v>
      </c>
      <c r="U6" s="69">
        <f t="shared" si="1"/>
        <v>21.69</v>
      </c>
      <c r="V6" s="69">
        <f t="shared" si="1"/>
        <v>1218</v>
      </c>
      <c r="W6" s="69">
        <f t="shared" si="1"/>
        <v>0.82</v>
      </c>
      <c r="X6" s="69">
        <f t="shared" si="1"/>
        <v>1485.37</v>
      </c>
      <c r="Y6" s="77" t="str">
        <f t="shared" ref="Y6:AH6" si="2">IF(Y7="",NA(),Y7)</f>
        <v>-</v>
      </c>
      <c r="Z6" s="77" t="str">
        <f t="shared" si="2"/>
        <v>-</v>
      </c>
      <c r="AA6" s="77" t="str">
        <f t="shared" si="2"/>
        <v>-</v>
      </c>
      <c r="AB6" s="77">
        <f t="shared" si="2"/>
        <v>112.7</v>
      </c>
      <c r="AC6" s="77">
        <f t="shared" si="2"/>
        <v>101.92</v>
      </c>
      <c r="AD6" s="77" t="str">
        <f t="shared" si="2"/>
        <v>-</v>
      </c>
      <c r="AE6" s="77" t="str">
        <f t="shared" si="2"/>
        <v>-</v>
      </c>
      <c r="AF6" s="77" t="str">
        <f t="shared" si="2"/>
        <v>-</v>
      </c>
      <c r="AG6" s="77">
        <f t="shared" si="2"/>
        <v>110.77</v>
      </c>
      <c r="AH6" s="77">
        <f t="shared" si="2"/>
        <v>100.3</v>
      </c>
      <c r="AI6" s="69" t="str">
        <f>IF(AI7="","",IF(AI7="-","【-】","【"&amp;SUBSTITUTE(TEXT(AI7,"#,##0.00"),"-","△")&amp;"】"))</f>
        <v>【105.36】</v>
      </c>
      <c r="AJ6" s="77" t="str">
        <f t="shared" ref="AJ6:AS6" si="3">IF(AJ7="",NA(),AJ7)</f>
        <v>-</v>
      </c>
      <c r="AK6" s="77" t="str">
        <f t="shared" si="3"/>
        <v>-</v>
      </c>
      <c r="AL6" s="77" t="str">
        <f t="shared" si="3"/>
        <v>-</v>
      </c>
      <c r="AM6" s="69">
        <f t="shared" si="3"/>
        <v>0</v>
      </c>
      <c r="AN6" s="69">
        <f t="shared" si="3"/>
        <v>0</v>
      </c>
      <c r="AO6" s="77" t="str">
        <f t="shared" si="3"/>
        <v>-</v>
      </c>
      <c r="AP6" s="77" t="str">
        <f t="shared" si="3"/>
        <v>-</v>
      </c>
      <c r="AQ6" s="77" t="str">
        <f t="shared" si="3"/>
        <v>-</v>
      </c>
      <c r="AR6" s="77">
        <f t="shared" si="3"/>
        <v>5.61</v>
      </c>
      <c r="AS6" s="77">
        <f t="shared" si="3"/>
        <v>9.0500000000000007</v>
      </c>
      <c r="AT6" s="69" t="str">
        <f>IF(AT7="","",IF(AT7="-","【-】","【"&amp;SUBSTITUTE(TEXT(AT7,"#,##0.00"),"-","△")&amp;"】"))</f>
        <v>【3.12】</v>
      </c>
      <c r="AU6" s="77" t="str">
        <f t="shared" ref="AU6:BD6" si="4">IF(AU7="",NA(),AU7)</f>
        <v>-</v>
      </c>
      <c r="AV6" s="77" t="str">
        <f t="shared" si="4"/>
        <v>-</v>
      </c>
      <c r="AW6" s="77" t="str">
        <f t="shared" si="4"/>
        <v>-</v>
      </c>
      <c r="AX6" s="77">
        <f t="shared" si="4"/>
        <v>19.41</v>
      </c>
      <c r="AY6" s="77">
        <f t="shared" si="4"/>
        <v>8.9700000000000006</v>
      </c>
      <c r="AZ6" s="77" t="str">
        <f t="shared" si="4"/>
        <v>-</v>
      </c>
      <c r="BA6" s="77" t="str">
        <f t="shared" si="4"/>
        <v>-</v>
      </c>
      <c r="BB6" s="77" t="str">
        <f t="shared" si="4"/>
        <v>-</v>
      </c>
      <c r="BC6" s="77">
        <f t="shared" si="4"/>
        <v>189.51</v>
      </c>
      <c r="BD6" s="77">
        <f t="shared" si="4"/>
        <v>140.30000000000001</v>
      </c>
      <c r="BE6" s="69" t="str">
        <f>IF(BE7="","",IF(BE7="-","【-】","【"&amp;SUBSTITUTE(TEXT(BE7,"#,##0.00"),"-","△")&amp;"】"))</f>
        <v>【82.75】</v>
      </c>
      <c r="BF6" s="77" t="str">
        <f t="shared" ref="BF6:BO6" si="5">IF(BF7="",NA(),BF7)</f>
        <v>-</v>
      </c>
      <c r="BG6" s="77" t="str">
        <f t="shared" si="5"/>
        <v>-</v>
      </c>
      <c r="BH6" s="77" t="str">
        <f t="shared" si="5"/>
        <v>-</v>
      </c>
      <c r="BI6" s="77">
        <f t="shared" si="5"/>
        <v>9068.4500000000007</v>
      </c>
      <c r="BJ6" s="77">
        <f t="shared" si="5"/>
        <v>8068.42</v>
      </c>
      <c r="BK6" s="77" t="str">
        <f t="shared" si="5"/>
        <v>-</v>
      </c>
      <c r="BL6" s="77" t="str">
        <f t="shared" si="5"/>
        <v>-</v>
      </c>
      <c r="BM6" s="77" t="str">
        <f t="shared" si="5"/>
        <v>-</v>
      </c>
      <c r="BN6" s="77">
        <f t="shared" si="5"/>
        <v>1414.79</v>
      </c>
      <c r="BO6" s="77">
        <f t="shared" si="5"/>
        <v>687.18</v>
      </c>
      <c r="BP6" s="69" t="str">
        <f>IF(BP7="","",IF(BP7="-","【-】","【"&amp;SUBSTITUTE(TEXT(BP7,"#,##0.00"),"-","△")&amp;"】"))</f>
        <v>【602.56】</v>
      </c>
      <c r="BQ6" s="77" t="str">
        <f t="shared" ref="BQ6:BZ6" si="6">IF(BQ7="",NA(),BQ7)</f>
        <v>-</v>
      </c>
      <c r="BR6" s="77" t="str">
        <f t="shared" si="6"/>
        <v>-</v>
      </c>
      <c r="BS6" s="77" t="str">
        <f t="shared" si="6"/>
        <v>-</v>
      </c>
      <c r="BT6" s="77">
        <f t="shared" si="6"/>
        <v>15.88</v>
      </c>
      <c r="BU6" s="77">
        <f t="shared" si="6"/>
        <v>17.41</v>
      </c>
      <c r="BV6" s="77" t="str">
        <f t="shared" si="6"/>
        <v>-</v>
      </c>
      <c r="BW6" s="77" t="str">
        <f t="shared" si="6"/>
        <v>-</v>
      </c>
      <c r="BX6" s="77" t="str">
        <f t="shared" si="6"/>
        <v>-</v>
      </c>
      <c r="BY6" s="77">
        <f t="shared" si="6"/>
        <v>25.29</v>
      </c>
      <c r="BZ6" s="77">
        <f t="shared" si="6"/>
        <v>19.05</v>
      </c>
      <c r="CA6" s="69" t="str">
        <f>IF(CA7="","",IF(CA7="-","【-】","【"&amp;SUBSTITUTE(TEXT(CA7,"#,##0.00"),"-","△")&amp;"】"))</f>
        <v>【97.94】</v>
      </c>
      <c r="CB6" s="77" t="str">
        <f t="shared" ref="CB6:CK6" si="7">IF(CB7="",NA(),CB7)</f>
        <v>-</v>
      </c>
      <c r="CC6" s="77" t="str">
        <f t="shared" si="7"/>
        <v>-</v>
      </c>
      <c r="CD6" s="77" t="str">
        <f t="shared" si="7"/>
        <v>-</v>
      </c>
      <c r="CE6" s="77">
        <f t="shared" si="7"/>
        <v>886.4</v>
      </c>
      <c r="CF6" s="77">
        <f t="shared" si="7"/>
        <v>805.15</v>
      </c>
      <c r="CG6" s="77" t="str">
        <f t="shared" si="7"/>
        <v>-</v>
      </c>
      <c r="CH6" s="77" t="str">
        <f t="shared" si="7"/>
        <v>-</v>
      </c>
      <c r="CI6" s="77" t="str">
        <f t="shared" si="7"/>
        <v>-</v>
      </c>
      <c r="CJ6" s="77">
        <f t="shared" si="7"/>
        <v>617.20000000000005</v>
      </c>
      <c r="CK6" s="77">
        <f t="shared" si="7"/>
        <v>786.5</v>
      </c>
      <c r="CL6" s="69" t="str">
        <f>IF(CL7="","",IF(CL7="-","【-】","【"&amp;SUBSTITUTE(TEXT(CL7,"#,##0.00"),"-","△")&amp;"】"))</f>
        <v>【140.98】</v>
      </c>
      <c r="CM6" s="77" t="str">
        <f t="shared" ref="CM6:CV6" si="8">IF(CM7="",NA(),CM7)</f>
        <v>-</v>
      </c>
      <c r="CN6" s="77" t="str">
        <f t="shared" si="8"/>
        <v>-</v>
      </c>
      <c r="CO6" s="77" t="str">
        <f t="shared" si="8"/>
        <v>-</v>
      </c>
      <c r="CP6" s="77">
        <f t="shared" si="8"/>
        <v>51.2</v>
      </c>
      <c r="CQ6" s="77">
        <f t="shared" si="8"/>
        <v>55</v>
      </c>
      <c r="CR6" s="77" t="str">
        <f t="shared" si="8"/>
        <v>-</v>
      </c>
      <c r="CS6" s="77" t="str">
        <f t="shared" si="8"/>
        <v>-</v>
      </c>
      <c r="CT6" s="77" t="str">
        <f t="shared" si="8"/>
        <v>-</v>
      </c>
      <c r="CU6" s="77">
        <f t="shared" si="8"/>
        <v>44.17</v>
      </c>
      <c r="CV6" s="77">
        <f t="shared" si="8"/>
        <v>50.13</v>
      </c>
      <c r="CW6" s="69" t="str">
        <f>IF(CW7="","",IF(CW7="-","【-】","【"&amp;SUBSTITUTE(TEXT(CW7,"#,##0.00"),"-","△")&amp;"】"))</f>
        <v>【60.13】</v>
      </c>
      <c r="CX6" s="77" t="str">
        <f t="shared" ref="CX6:DG6" si="9">IF(CX7="",NA(),CX7)</f>
        <v>-</v>
      </c>
      <c r="CY6" s="77" t="str">
        <f t="shared" si="9"/>
        <v>-</v>
      </c>
      <c r="CZ6" s="77" t="str">
        <f t="shared" si="9"/>
        <v>-</v>
      </c>
      <c r="DA6" s="77">
        <f t="shared" si="9"/>
        <v>37.700000000000003</v>
      </c>
      <c r="DB6" s="77">
        <f t="shared" si="9"/>
        <v>42.69</v>
      </c>
      <c r="DC6" s="77" t="str">
        <f t="shared" si="9"/>
        <v>-</v>
      </c>
      <c r="DD6" s="77" t="str">
        <f t="shared" si="9"/>
        <v>-</v>
      </c>
      <c r="DE6" s="77" t="str">
        <f t="shared" si="9"/>
        <v>-</v>
      </c>
      <c r="DF6" s="77">
        <f t="shared" si="9"/>
        <v>68.58</v>
      </c>
      <c r="DG6" s="77">
        <f t="shared" si="9"/>
        <v>72.77</v>
      </c>
      <c r="DH6" s="69" t="str">
        <f>IF(DH7="","",IF(DH7="-","【-】","【"&amp;SUBSTITUTE(TEXT(DH7,"#,##0.00"),"-","△")&amp;"】"))</f>
        <v>【96.00】</v>
      </c>
      <c r="DI6" s="77" t="str">
        <f t="shared" ref="DI6:DR6" si="10">IF(DI7="",NA(),DI7)</f>
        <v>-</v>
      </c>
      <c r="DJ6" s="77" t="str">
        <f t="shared" si="10"/>
        <v>-</v>
      </c>
      <c r="DK6" s="77" t="str">
        <f t="shared" si="10"/>
        <v>-</v>
      </c>
      <c r="DL6" s="77">
        <f t="shared" si="10"/>
        <v>38.44</v>
      </c>
      <c r="DM6" s="77">
        <f t="shared" si="10"/>
        <v>40.340000000000003</v>
      </c>
      <c r="DN6" s="77" t="str">
        <f t="shared" si="10"/>
        <v>-</v>
      </c>
      <c r="DO6" s="77" t="str">
        <f t="shared" si="10"/>
        <v>-</v>
      </c>
      <c r="DP6" s="77" t="str">
        <f t="shared" si="10"/>
        <v>-</v>
      </c>
      <c r="DQ6" s="77">
        <f t="shared" si="10"/>
        <v>15.94</v>
      </c>
      <c r="DR6" s="77">
        <f t="shared" si="10"/>
        <v>17.649999999999999</v>
      </c>
      <c r="DS6" s="69" t="str">
        <f>IF(DS7="","",IF(DS7="-","【-】","【"&amp;SUBSTITUTE(TEXT(DS7,"#,##0.00"),"-","△")&amp;"】"))</f>
        <v>【42.20】</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69">
        <f t="shared" si="11"/>
        <v>0</v>
      </c>
      <c r="EC6" s="69">
        <f t="shared" si="11"/>
        <v>0</v>
      </c>
      <c r="ED6" s="69" t="str">
        <f>IF(ED7="","",IF(ED7="-","【-】","【"&amp;SUBSTITUTE(TEXT(ED7,"#,##0.00"),"-","△")&amp;"】"))</f>
        <v>【9.46】</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77">
        <f t="shared" si="12"/>
        <v>1.24</v>
      </c>
      <c r="EN6" s="77">
        <f t="shared" si="12"/>
        <v>1.04</v>
      </c>
      <c r="EO6" s="69" t="str">
        <f>IF(EO7="","",IF(EO7="-","【-】","【"&amp;SUBSTITUTE(TEXT(EO7,"#,##0.00"),"-","△")&amp;"】"))</f>
        <v>【0.19】</v>
      </c>
    </row>
    <row r="7" spans="1:148" s="55" customFormat="1">
      <c r="A7" s="56"/>
      <c r="B7" s="62">
        <v>2024</v>
      </c>
      <c r="C7" s="62">
        <v>23078</v>
      </c>
      <c r="D7" s="62">
        <v>46</v>
      </c>
      <c r="E7" s="62">
        <v>17</v>
      </c>
      <c r="F7" s="62">
        <v>1</v>
      </c>
      <c r="G7" s="62">
        <v>0</v>
      </c>
      <c r="H7" s="62" t="s">
        <v>96</v>
      </c>
      <c r="I7" s="62" t="s">
        <v>97</v>
      </c>
      <c r="J7" s="62" t="s">
        <v>98</v>
      </c>
      <c r="K7" s="62" t="s">
        <v>99</v>
      </c>
      <c r="L7" s="62" t="s">
        <v>100</v>
      </c>
      <c r="M7" s="62" t="s">
        <v>101</v>
      </c>
      <c r="N7" s="70" t="s">
        <v>102</v>
      </c>
      <c r="O7" s="70">
        <v>25.46</v>
      </c>
      <c r="P7" s="70">
        <v>24.73</v>
      </c>
      <c r="Q7" s="70">
        <v>88.42</v>
      </c>
      <c r="R7" s="70">
        <v>2860</v>
      </c>
      <c r="S7" s="70">
        <v>4996</v>
      </c>
      <c r="T7" s="70">
        <v>230.3</v>
      </c>
      <c r="U7" s="70">
        <v>21.69</v>
      </c>
      <c r="V7" s="70">
        <v>1218</v>
      </c>
      <c r="W7" s="70">
        <v>0.82</v>
      </c>
      <c r="X7" s="70">
        <v>1485.37</v>
      </c>
      <c r="Y7" s="70" t="s">
        <v>102</v>
      </c>
      <c r="Z7" s="70" t="s">
        <v>102</v>
      </c>
      <c r="AA7" s="70" t="s">
        <v>102</v>
      </c>
      <c r="AB7" s="70">
        <v>112.7</v>
      </c>
      <c r="AC7" s="70">
        <v>101.92</v>
      </c>
      <c r="AD7" s="70" t="s">
        <v>102</v>
      </c>
      <c r="AE7" s="70" t="s">
        <v>102</v>
      </c>
      <c r="AF7" s="70" t="s">
        <v>102</v>
      </c>
      <c r="AG7" s="70">
        <v>110.77</v>
      </c>
      <c r="AH7" s="70">
        <v>100.3</v>
      </c>
      <c r="AI7" s="70">
        <v>105.36</v>
      </c>
      <c r="AJ7" s="70" t="s">
        <v>102</v>
      </c>
      <c r="AK7" s="70" t="s">
        <v>102</v>
      </c>
      <c r="AL7" s="70" t="s">
        <v>102</v>
      </c>
      <c r="AM7" s="70">
        <v>0</v>
      </c>
      <c r="AN7" s="70">
        <v>0</v>
      </c>
      <c r="AO7" s="70" t="s">
        <v>102</v>
      </c>
      <c r="AP7" s="70" t="s">
        <v>102</v>
      </c>
      <c r="AQ7" s="70" t="s">
        <v>102</v>
      </c>
      <c r="AR7" s="70">
        <v>5.61</v>
      </c>
      <c r="AS7" s="70">
        <v>9.0500000000000007</v>
      </c>
      <c r="AT7" s="70">
        <v>3.12</v>
      </c>
      <c r="AU7" s="70" t="s">
        <v>102</v>
      </c>
      <c r="AV7" s="70" t="s">
        <v>102</v>
      </c>
      <c r="AW7" s="70" t="s">
        <v>102</v>
      </c>
      <c r="AX7" s="70">
        <v>19.41</v>
      </c>
      <c r="AY7" s="70">
        <v>8.9700000000000006</v>
      </c>
      <c r="AZ7" s="70" t="s">
        <v>102</v>
      </c>
      <c r="BA7" s="70" t="s">
        <v>102</v>
      </c>
      <c r="BB7" s="70" t="s">
        <v>102</v>
      </c>
      <c r="BC7" s="70">
        <v>189.51</v>
      </c>
      <c r="BD7" s="70">
        <v>140.30000000000001</v>
      </c>
      <c r="BE7" s="70">
        <v>82.75</v>
      </c>
      <c r="BF7" s="70" t="s">
        <v>102</v>
      </c>
      <c r="BG7" s="70" t="s">
        <v>102</v>
      </c>
      <c r="BH7" s="70" t="s">
        <v>102</v>
      </c>
      <c r="BI7" s="70">
        <v>9068.4500000000007</v>
      </c>
      <c r="BJ7" s="70">
        <v>8068.42</v>
      </c>
      <c r="BK7" s="70" t="s">
        <v>102</v>
      </c>
      <c r="BL7" s="70" t="s">
        <v>102</v>
      </c>
      <c r="BM7" s="70" t="s">
        <v>102</v>
      </c>
      <c r="BN7" s="70">
        <v>1414.79</v>
      </c>
      <c r="BO7" s="70">
        <v>687.18</v>
      </c>
      <c r="BP7" s="70">
        <v>602.55999999999995</v>
      </c>
      <c r="BQ7" s="70" t="s">
        <v>102</v>
      </c>
      <c r="BR7" s="70" t="s">
        <v>102</v>
      </c>
      <c r="BS7" s="70" t="s">
        <v>102</v>
      </c>
      <c r="BT7" s="70">
        <v>15.88</v>
      </c>
      <c r="BU7" s="70">
        <v>17.41</v>
      </c>
      <c r="BV7" s="70" t="s">
        <v>102</v>
      </c>
      <c r="BW7" s="70" t="s">
        <v>102</v>
      </c>
      <c r="BX7" s="70" t="s">
        <v>102</v>
      </c>
      <c r="BY7" s="70">
        <v>25.29</v>
      </c>
      <c r="BZ7" s="70">
        <v>19.05</v>
      </c>
      <c r="CA7" s="70">
        <v>97.94</v>
      </c>
      <c r="CB7" s="70" t="s">
        <v>102</v>
      </c>
      <c r="CC7" s="70" t="s">
        <v>102</v>
      </c>
      <c r="CD7" s="70" t="s">
        <v>102</v>
      </c>
      <c r="CE7" s="70">
        <v>886.4</v>
      </c>
      <c r="CF7" s="70">
        <v>805.15</v>
      </c>
      <c r="CG7" s="70" t="s">
        <v>102</v>
      </c>
      <c r="CH7" s="70" t="s">
        <v>102</v>
      </c>
      <c r="CI7" s="70" t="s">
        <v>102</v>
      </c>
      <c r="CJ7" s="70">
        <v>617.20000000000005</v>
      </c>
      <c r="CK7" s="70">
        <v>786.5</v>
      </c>
      <c r="CL7" s="70">
        <v>140.97999999999999</v>
      </c>
      <c r="CM7" s="70" t="s">
        <v>102</v>
      </c>
      <c r="CN7" s="70" t="s">
        <v>102</v>
      </c>
      <c r="CO7" s="70" t="s">
        <v>102</v>
      </c>
      <c r="CP7" s="70">
        <v>51.2</v>
      </c>
      <c r="CQ7" s="70">
        <v>55</v>
      </c>
      <c r="CR7" s="70" t="s">
        <v>102</v>
      </c>
      <c r="CS7" s="70" t="s">
        <v>102</v>
      </c>
      <c r="CT7" s="70" t="s">
        <v>102</v>
      </c>
      <c r="CU7" s="70">
        <v>44.17</v>
      </c>
      <c r="CV7" s="70">
        <v>50.13</v>
      </c>
      <c r="CW7" s="70">
        <v>60.13</v>
      </c>
      <c r="CX7" s="70" t="s">
        <v>102</v>
      </c>
      <c r="CY7" s="70" t="s">
        <v>102</v>
      </c>
      <c r="CZ7" s="70" t="s">
        <v>102</v>
      </c>
      <c r="DA7" s="70">
        <v>37.700000000000003</v>
      </c>
      <c r="DB7" s="70">
        <v>42.69</v>
      </c>
      <c r="DC7" s="70" t="s">
        <v>102</v>
      </c>
      <c r="DD7" s="70" t="s">
        <v>102</v>
      </c>
      <c r="DE7" s="70" t="s">
        <v>102</v>
      </c>
      <c r="DF7" s="70">
        <v>68.58</v>
      </c>
      <c r="DG7" s="70">
        <v>72.77</v>
      </c>
      <c r="DH7" s="70">
        <v>96</v>
      </c>
      <c r="DI7" s="70" t="s">
        <v>102</v>
      </c>
      <c r="DJ7" s="70" t="s">
        <v>102</v>
      </c>
      <c r="DK7" s="70" t="s">
        <v>102</v>
      </c>
      <c r="DL7" s="70">
        <v>38.44</v>
      </c>
      <c r="DM7" s="70">
        <v>40.340000000000003</v>
      </c>
      <c r="DN7" s="70" t="s">
        <v>102</v>
      </c>
      <c r="DO7" s="70" t="s">
        <v>102</v>
      </c>
      <c r="DP7" s="70" t="s">
        <v>102</v>
      </c>
      <c r="DQ7" s="70">
        <v>15.94</v>
      </c>
      <c r="DR7" s="70">
        <v>17.649999999999999</v>
      </c>
      <c r="DS7" s="70">
        <v>42.2</v>
      </c>
      <c r="DT7" s="70" t="s">
        <v>102</v>
      </c>
      <c r="DU7" s="70" t="s">
        <v>102</v>
      </c>
      <c r="DV7" s="70" t="s">
        <v>102</v>
      </c>
      <c r="DW7" s="70">
        <v>0</v>
      </c>
      <c r="DX7" s="70">
        <v>0</v>
      </c>
      <c r="DY7" s="70" t="s">
        <v>102</v>
      </c>
      <c r="DZ7" s="70" t="s">
        <v>102</v>
      </c>
      <c r="EA7" s="70" t="s">
        <v>102</v>
      </c>
      <c r="EB7" s="70">
        <v>0</v>
      </c>
      <c r="EC7" s="70">
        <v>0</v>
      </c>
      <c r="ED7" s="70">
        <v>9.4600000000000009</v>
      </c>
      <c r="EE7" s="70" t="s">
        <v>102</v>
      </c>
      <c r="EF7" s="70" t="s">
        <v>102</v>
      </c>
      <c r="EG7" s="70" t="s">
        <v>102</v>
      </c>
      <c r="EH7" s="70">
        <v>0</v>
      </c>
      <c r="EI7" s="70">
        <v>0</v>
      </c>
      <c r="EJ7" s="70" t="s">
        <v>102</v>
      </c>
      <c r="EK7" s="70" t="s">
        <v>102</v>
      </c>
      <c r="EL7" s="70" t="s">
        <v>102</v>
      </c>
      <c r="EM7" s="70">
        <v>1.24</v>
      </c>
      <c r="EN7" s="70">
        <v>1.04</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306</cp:lastModifiedBy>
  <dcterms:created xsi:type="dcterms:W3CDTF">2025-12-23T05:56:15Z</dcterms:created>
  <dcterms:modified xsi:type="dcterms:W3CDTF">2026-02-09T02:53:08Z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2026-02-09T02:53:08Z</vt:filetime>
  </property>
</Properties>
</file>