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建設部\上下水道課１\000 総務係\02_県からの照会等\01_県市町村課_理財Ｇ\08_公営企業に係る経営比較分析表の分析等について\R7年度\"/>
    </mc:Choice>
  </mc:AlternateContent>
  <workbookProtection workbookAlgorithmName="SHA-512" workbookHashValue="PX0ww5XCQWbMxt2fHnJJ7AopH3pQ5/LeO2PKsM0h1C+Oj/B4UAj1vRC5YkDGoRGPW6jVLlP7/AzpV+T4CjhOIw==" workbookSaltValue="t+B9DurDHmojm/cHTJLaH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F85" i="4"/>
  <c r="E85" i="4"/>
  <c r="BB10" i="4"/>
  <c r="AT10" i="4"/>
  <c r="AL10" i="4"/>
  <c r="P10" i="4"/>
  <c r="I10" i="4"/>
  <c r="AT8" i="4"/>
  <c r="AL8" i="4"/>
  <c r="W8" i="4"/>
  <c r="P8" i="4"/>
  <c r="I8" i="4"/>
  <c r="B6"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<sst xmlns="http://schemas.openxmlformats.org/spreadsheetml/2006/main" count="253" uniqueCount="115">
  <si>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</si>
  <si>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</si>
  <si>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</si>
  <si>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</si>
  <si>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</si>
  <si>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</si>
  <si>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</si>
  <si>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</si>
  <si>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</si>
  <si>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</si>
  <si>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</si>
  <si>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</si>
  <si>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</si>
  <si>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</si>
  <si>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</si>
  <si>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</si>
  <si>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</si>
  <si>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</si>
  <si>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</si>
  <si>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</si>
  <si>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</si>
  <si>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</si>
  <si>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</si>
  <si>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</si>
  <si>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</si>
  <si>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</si>
  <si>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</si>
  <si>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</si>
  <si>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</si>
  <si>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</si>
  <si>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</si>
  <si>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</si>
  <si>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</si>
  <si>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</si>
  <si>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</si>
  <si>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</si>
  <si>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</si>
  <si>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</si>
  <si>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</si>
  <si>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</si>
  <si>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</si>
  <si>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</si>
  <si>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</si>
  <si>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</si>
  <si>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</si>
  <si>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</si>
  <si>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</si>
  <si>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</si>
  <si>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</si>
  <si>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</si>
  <si>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</si>
  <si>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</si>
  <si>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</si>
  <si>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</si>
  <si>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</si>
  <si>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</si>
  <si>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</si>
  <si>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</si>
  <si>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</si>
  <si>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</si>
  <si>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</si>
  <si>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</si>
  <si>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</si>
  <si>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</si>
  <si>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</si>
  <si>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</si>
  <si>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</si>
  <si>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</si>
  <si>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</si>
  <si>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</si>
  <si>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</si>
  <si>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</si>
  <si>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</si>
  <si>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</si>
  <si>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</si>
  <si>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</si>
  <si>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</si>
  <si>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</si>
  <si>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</si>
  <si>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</si>
  <si>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</si>
  <si>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</si>
  <si>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</si>
  <si>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</si>
  <si>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</si>
  <si>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</si>
  <si>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</si>
  <si>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</si>
  <si>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</si>
  <si>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</si>
  <si>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</si>
  <si>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</si>
  <si>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</si>
  <si>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</si>
  <si>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</si>
  <si>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</si>
  <si>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</si>
  <si>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</si>
  <si>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</si>
  <si>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</si>
  <si>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</si>
  <si>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</si>
  <si>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</si>
  <si>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</si>
  <si>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</si>
  <si>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</si>
  <si>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</si>
  <si>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</si>
  <si>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</si>
  <si>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</si>
  <si>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</si>
  <si>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</si>
  <si>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減価償却終了により、有形固定資産減価償却率が最大となり、法定耐用年数に達している資産が多い。
　今後、浄化槽の重大な故障等を未然に防ぐため、計画的な点検を検討し、早期修繕に努める必要がある。
　</t>
    <rPh sb="23" eb="25">
      <t>サイダイ</t>
    </rPh>
    <rPh sb="87" eb="88">
      <t>ツト</t>
    </rPh>
    <phoneticPr fontId="4"/>
  </si>
  <si>
    <t>　経常収支比率について、今年度も100％を上回っているが、減価償却終了により資本費減となっているものの、依然、使用料収入では経費を賄えておらず、一般会計からの繰入金に依存している。
　累積欠損金比率については、令和６年度に資本金を取崩し累積欠損金を解消したため、比率なしとなっている。
 流動比率については、短期的な債務が少額であることから、比率は高い傾向にある。
 企業債残高対事業規模比率については、企業債残高はR1より一般会計において負担することと定めているため、皆減した。
　経費回収率については、令和２年度以降は増加傾向となっていたが、令和６年度は維持管理費の増および使用料の減により、回収率が下がった。
　汚水処理原価については、経費回収率と同様、維持管理費の増および有収水量の減により、原価が上昇した。
　施設利用率については、区域内人口が減少傾向にあるものの、世帯数の増減がないため、例年、同程度となっている。
　水洗化率については、水質保全の観点から100％となっている。
　</t>
    <rPh sb="154" eb="157">
      <t>タンキテキ</t>
    </rPh>
    <rPh sb="158" eb="160">
      <t>サイム</t>
    </rPh>
    <rPh sb="161" eb="163">
      <t>ショウガク</t>
    </rPh>
    <rPh sb="171" eb="173">
      <t>ヒリツ</t>
    </rPh>
    <rPh sb="174" eb="175">
      <t>タカ</t>
    </rPh>
    <rPh sb="176" eb="178">
      <t>ケイコウ</t>
    </rPh>
    <rPh sb="242" eb="244">
      <t>ケイヒ</t>
    </rPh>
    <rPh sb="244" eb="246">
      <t>カイシュウ</t>
    </rPh>
    <rPh sb="246" eb="247">
      <t>リツ</t>
    </rPh>
    <rPh sb="253" eb="255">
      <t>レイワ</t>
    </rPh>
    <rPh sb="256" eb="258">
      <t>ネンド</t>
    </rPh>
    <rPh sb="258" eb="260">
      <t>イコウ</t>
    </rPh>
    <rPh sb="261" eb="263">
      <t>ゾウカ</t>
    </rPh>
    <rPh sb="263" eb="265">
      <t>ケイコウ</t>
    </rPh>
    <rPh sb="273" eb="275">
      <t>レイワ</t>
    </rPh>
    <rPh sb="276" eb="278">
      <t>ネンド</t>
    </rPh>
    <rPh sb="279" eb="284">
      <t>イジカンリヒ</t>
    </rPh>
    <rPh sb="285" eb="286">
      <t>ゾウ</t>
    </rPh>
    <rPh sb="289" eb="292">
      <t>シヨウリョウ</t>
    </rPh>
    <rPh sb="293" eb="294">
      <t>ゲン</t>
    </rPh>
    <rPh sb="298" eb="301">
      <t>カイシュウリツ</t>
    </rPh>
    <rPh sb="302" eb="303">
      <t>サ</t>
    </rPh>
    <rPh sb="309" eb="311">
      <t>オスイ</t>
    </rPh>
    <rPh sb="311" eb="313">
      <t>ショリ</t>
    </rPh>
    <rPh sb="313" eb="315">
      <t>ゲンカ</t>
    </rPh>
    <rPh sb="321" eb="323">
      <t>ケイヒ</t>
    </rPh>
    <rPh sb="323" eb="325">
      <t>カイシュウ</t>
    </rPh>
    <rPh sb="325" eb="326">
      <t>リツ</t>
    </rPh>
    <rPh sb="327" eb="329">
      <t>ドウヨウ</t>
    </rPh>
    <rPh sb="330" eb="335">
      <t>イジカンリヒ</t>
    </rPh>
    <rPh sb="336" eb="337">
      <t>ゾウ</t>
    </rPh>
    <rPh sb="340" eb="342">
      <t>ユウシュウ</t>
    </rPh>
    <rPh sb="342" eb="344">
      <t>スイリョウ</t>
    </rPh>
    <rPh sb="345" eb="346">
      <t>ゲン</t>
    </rPh>
    <rPh sb="350" eb="352">
      <t>ゲンカ</t>
    </rPh>
    <rPh sb="353" eb="355">
      <t>ジョウショウ</t>
    </rPh>
    <rPh sb="360" eb="362">
      <t>シセツ</t>
    </rPh>
    <rPh sb="362" eb="364">
      <t>リヨウ</t>
    </rPh>
    <rPh sb="364" eb="365">
      <t>リツ</t>
    </rPh>
    <rPh sb="371" eb="374">
      <t>クイキナイ</t>
    </rPh>
    <rPh sb="374" eb="376">
      <t>ジンコウ</t>
    </rPh>
    <rPh sb="377" eb="379">
      <t>ゲンショウ</t>
    </rPh>
    <rPh sb="379" eb="381">
      <t>ケイコウ</t>
    </rPh>
    <phoneticPr fontId="4"/>
  </si>
  <si>
    <t>　経常収支比率について、令和３年度より100％を上回っているが、経営が安定した訳ではなく、依然として一般会計からの繰入金に依存している状況である。
　今後も人口減少による使用料の減収は避けられず、厳しい経営状況が続くと考えられるため、適正な料金の見直しや計画的な点検による早期修繕で長寿命化を図るなど、より一層の経営改善を行う必要がある。</t>
    <rPh sb="103" eb="10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</si>
</sst>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63-4936-8A33-2D9D676CD9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63-4936-8A33-2D9D676CD9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40.909999999999997</c:v>
                </c:pt>
                <c:pt idx="1">
                  <c:v>36.36</c:v>
                </c:pt>
                <c:pt idx="2">
                  <c:v>36.36</c:v>
                </c:pt>
                <c:pt idx="3">
                  <c:v>36.36</c:v>
                </c:pt>
                <c:pt idx="4">
                  <c:v>36.36</c:v>
                </c:pt>
              </c:numCache>
            </c:numRef>
          </c:val>
          <c:extLst>
            <c:ext xmlns:c16="http://schemas.microsoft.com/office/drawing/2014/chart" uri="{C3380CC4-5D6E-409C-BE32-E72D297353CC}">
              <c16:uniqueId val="{00000000-1E3A-492F-9035-7F46C5F5D1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E3A-492F-9035-7F46C5F5D1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23A-436A-ABDE-9FB9BA94CC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423A-436A-ABDE-9FB9BA94CC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84.19</c:v>
                </c:pt>
                <c:pt idx="1">
                  <c:v>103.05</c:v>
                </c:pt>
                <c:pt idx="2">
                  <c:v>103.44</c:v>
                </c:pt>
                <c:pt idx="3">
                  <c:v>112.59</c:v>
                </c:pt>
                <c:pt idx="4">
                  <c:v>207.31</c:v>
                </c:pt>
              </c:numCache>
            </c:numRef>
          </c:val>
          <c:extLst>
            <c:ext xmlns:c16="http://schemas.microsoft.com/office/drawing/2014/chart" uri="{C3380CC4-5D6E-409C-BE32-E72D297353CC}">
              <c16:uniqueId val="{00000000-8FC3-4932-95BE-D2DBF2AE5B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8FC3-4932-95BE-D2DBF2AE5B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93.9</c:v>
                </c:pt>
                <c:pt idx="1">
                  <c:v>94.99</c:v>
                </c:pt>
                <c:pt idx="2">
                  <c:v>95</c:v>
                </c:pt>
                <c:pt idx="3">
                  <c:v>95</c:v>
                </c:pt>
                <c:pt idx="4">
                  <c:v>95</c:v>
                </c:pt>
              </c:numCache>
            </c:numRef>
          </c:val>
          <c:extLst>
            <c:ext xmlns:c16="http://schemas.microsoft.com/office/drawing/2014/chart" uri="{C3380CC4-5D6E-409C-BE32-E72D297353CC}">
              <c16:uniqueId val="{00000000-B4C7-46B0-877C-970B84D625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B4C7-46B0-877C-970B84D625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C6-45BC-A800-D4EC88829E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C6-45BC-A800-D4EC88829E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2475.9499999999998</c:v>
                </c:pt>
                <c:pt idx="1">
                  <c:v>2713.24</c:v>
                </c:pt>
                <c:pt idx="2">
                  <c:v>2703.43</c:v>
                </c:pt>
                <c:pt idx="3">
                  <c:v>2682.27</c:v>
                </c:pt>
                <c:pt idx="4" formatCode="#,##0.00;&quot;△&quot;#,##0.00">
                  <c:v>0</c:v>
                </c:pt>
              </c:numCache>
            </c:numRef>
          </c:val>
          <c:extLst>
            <c:ext xmlns:c16="http://schemas.microsoft.com/office/drawing/2014/chart" uri="{C3380CC4-5D6E-409C-BE32-E72D297353CC}">
              <c16:uniqueId val="{00000000-BBD1-42A4-84F6-8F5552304E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BBD1-42A4-84F6-8F5552304E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389.7</c:v>
                </c:pt>
                <c:pt idx="1">
                  <c:v>429.8</c:v>
                </c:pt>
                <c:pt idx="2">
                  <c:v>425.49</c:v>
                </c:pt>
                <c:pt idx="3">
                  <c:v>432.24</c:v>
                </c:pt>
                <c:pt idx="4">
                  <c:v>614.71</c:v>
                </c:pt>
              </c:numCache>
            </c:numRef>
          </c:val>
          <c:extLst>
            <c:ext xmlns:c16="http://schemas.microsoft.com/office/drawing/2014/chart" uri="{C3380CC4-5D6E-409C-BE32-E72D297353CC}">
              <c16:uniqueId val="{00000000-6132-46DB-9E0F-0494184FB7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6132-46DB-9E0F-0494184FB7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30-4900-B55C-72D5C94E31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FE30-4900-B55C-72D5C94E31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18.79</c:v>
                </c:pt>
                <c:pt idx="1">
                  <c:v>29.27</c:v>
                </c:pt>
                <c:pt idx="2">
                  <c:v>36.69</c:v>
                </c:pt>
                <c:pt idx="3">
                  <c:v>38.19</c:v>
                </c:pt>
                <c:pt idx="4">
                  <c:v>33.700000000000003</c:v>
                </c:pt>
              </c:numCache>
            </c:numRef>
          </c:val>
          <c:extLst>
            <c:ext xmlns:c16="http://schemas.microsoft.com/office/drawing/2014/chart" uri="{C3380CC4-5D6E-409C-BE32-E72D297353CC}">
              <c16:uniqueId val="{00000000-4C91-4F67-846F-7F5E479FB3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4C91-4F67-846F-7F5E479FB3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765.95</c:v>
                </c:pt>
                <c:pt idx="1">
                  <c:v>489.81</c:v>
                </c:pt>
                <c:pt idx="2">
                  <c:v>390.18</c:v>
                </c:pt>
                <c:pt idx="3">
                  <c:v>376.82</c:v>
                </c:pt>
                <c:pt idx="4">
                  <c:v>429.3</c:v>
                </c:pt>
              </c:numCache>
            </c:numRef>
          </c:val>
          <c:extLst>
            <c:ext xmlns:c16="http://schemas.microsoft.com/office/drawing/2014/chart" uri="{C3380CC4-5D6E-409C-BE32-E72D297353CC}">
              <c16:uniqueId val="{00000000-41D7-4CCA-909B-1AB5B9C3A1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1D7-4CCA-909B-1AB5B9C3A1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平川市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29353</v>
      </c>
      <c r="AM8" s="36"/>
      <c r="AN8" s="36"/>
      <c r="AO8" s="36"/>
      <c r="AP8" s="36"/>
      <c r="AQ8" s="36"/>
      <c r="AR8" s="36"/>
      <c r="AS8" s="36"/>
      <c r="AT8" s="37">
        <f>データ!T6</f>
        <v>346.01</v>
      </c>
      <c r="AU8" s="37"/>
      <c r="AV8" s="37"/>
      <c r="AW8" s="37"/>
      <c r="AX8" s="37"/>
      <c r="AY8" s="37"/>
      <c r="AZ8" s="37"/>
      <c r="BA8" s="37"/>
      <c r="BB8" s="37">
        <f>データ!U6</f>
        <v>84.83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16.84</v>
      </c>
      <c r="J10" s="37"/>
      <c r="K10" s="37"/>
      <c r="L10" s="37"/>
      <c r="M10" s="37"/>
      <c r="N10" s="37"/>
      <c r="O10" s="37"/>
      <c r="P10" s="37">
        <f>データ!P6</f>
        <v>0.1</v>
      </c>
      <c r="Q10" s="37"/>
      <c r="R10" s="37"/>
      <c r="S10" s="37"/>
      <c r="T10" s="37"/>
      <c r="U10" s="37"/>
      <c r="V10" s="37"/>
      <c r="W10" s="37">
        <f>データ!Q6</f>
        <v>100</v>
      </c>
      <c r="X10" s="37"/>
      <c r="Y10" s="37"/>
      <c r="Z10" s="37"/>
      <c r="AA10" s="37"/>
      <c r="AB10" s="37"/>
      <c r="AC10" s="37"/>
      <c r="AD10" s="36">
        <f>データ!R6</f>
        <v>3124</v>
      </c>
      <c r="AE10" s="36"/>
      <c r="AF10" s="36"/>
      <c r="AG10" s="36"/>
      <c r="AH10" s="36"/>
      <c r="AI10" s="36"/>
      <c r="AJ10" s="36"/>
      <c r="AK10" s="2"/>
      <c r="AL10" s="36">
        <f>データ!V6</f>
        <v>30</v>
      </c>
      <c r="AM10" s="36"/>
      <c r="AN10" s="36"/>
      <c r="AO10" s="36"/>
      <c r="AP10" s="36"/>
      <c r="AQ10" s="36"/>
      <c r="AR10" s="36"/>
      <c r="AS10" s="36"/>
      <c r="AT10" s="37">
        <f>データ!W6</f>
        <v>0.01</v>
      </c>
      <c r="AU10" s="37"/>
      <c r="AV10" s="37"/>
      <c r="AW10" s="37"/>
      <c r="AX10" s="37"/>
      <c r="AY10" s="37"/>
      <c r="AZ10" s="37"/>
      <c r="BA10" s="37"/>
      <c r="BB10" s="37">
        <f>データ!X6</f>
        <v>3000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ZZGFh2XVPJcHgZoxsuH5kvpFDlVwQ/s/OYHD/kobCTP2cL26OyE4Su3TpdAln0DrJFPD65ljgLxlrgb2qIljQ==" saltValue="GKqc8tZfaxgWvyxkranj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22101</v>
      </c>
      <c r="D6" s="19">
        <f t="shared" si="3"/>
        <v>46</v>
      </c>
      <c r="E6" s="19">
        <f t="shared" si="3"/>
        <v>18</v>
      </c>
      <c r="F6" s="19">
        <f t="shared" si="3"/>
        <v>0</v>
      </c>
      <c r="G6" s="19">
        <f t="shared" si="3"/>
        <v>0</v>
      </c>
      <c r="H6" s="19" t="str">
        <f t="shared" si="3"/>
        <v>青森県　平川市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16.84</v>
      </c>
      <c r="P6" s="20">
        <f t="shared" si="3"/>
        <v>0.1</v>
      </c>
      <c r="Q6" s="20">
        <f t="shared" si="3"/>
        <v>100</v>
      </c>
      <c r="R6" s="20">
        <f t="shared" si="3"/>
        <v>3124</v>
      </c>
      <c r="S6" s="20">
        <f t="shared" si="3"/>
        <v>29353</v>
      </c>
      <c r="T6" s="20">
        <f t="shared" si="3"/>
        <v>346.01</v>
      </c>
      <c r="U6" s="20">
        <f t="shared" si="3"/>
        <v>84.83</v>
      </c>
      <c r="V6" s="20">
        <f t="shared" si="3"/>
        <v>30</v>
      </c>
      <c r="W6" s="20">
        <f t="shared" si="3"/>
        <v>0.01</v>
      </c>
      <c r="X6" s="20">
        <f t="shared" si="3"/>
        <v>3000</v>
      </c>
      <c r="Y6" s="21">
        <f>IF(Y7="",NA(),Y7)</f>
        <v>84.19</v>
      </c>
      <c r="Z6" s="21">
        <f t="shared" ref="Z6:AH6" si="4">IF(Z7="",NA(),Z7)</f>
        <v>103.05</v>
      </c>
      <c r="AA6" s="21">
        <f t="shared" si="4"/>
        <v>103.44</v>
      </c>
      <c r="AB6" s="21">
        <f t="shared" si="4"/>
        <v>112.59</v>
      </c>
      <c r="AC6" s="21">
        <f t="shared" si="4"/>
        <v>207.31</v>
      </c>
      <c r="AD6" s="21">
        <f t="shared" si="4"/>
        <v>99.03</v>
      </c>
      <c r="AE6" s="21">
        <f t="shared" si="4"/>
        <v>100.41</v>
      </c>
      <c r="AF6" s="21">
        <f t="shared" si="4"/>
        <v>100.17</v>
      </c>
      <c r="AG6" s="21">
        <f t="shared" si="4"/>
        <v>96.95</v>
      </c>
      <c r="AH6" s="21">
        <f t="shared" si="4"/>
        <v>99.24</v>
      </c>
      <c r="AI6" s="20" t="str">
        <f>IF(AI7="","",IF(AI7="-","【-】","【"&amp;SUBSTITUTE(TEXT(AI7,"#,##0.00"),"-","△")&amp;"】"))</f>
        <v>【100.06】</v>
      </c>
      <c r="AJ6" s="21">
        <f>IF(AJ7="",NA(),AJ7)</f>
        <v>2475.9499999999998</v>
      </c>
      <c r="AK6" s="21">
        <f t="shared" ref="AK6:AS6" si="5">IF(AK7="",NA(),AK7)</f>
        <v>2713.24</v>
      </c>
      <c r="AL6" s="21">
        <f t="shared" si="5"/>
        <v>2703.43</v>
      </c>
      <c r="AM6" s="21">
        <f t="shared" si="5"/>
        <v>2682.27</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389.7</v>
      </c>
      <c r="AV6" s="21">
        <f t="shared" ref="AV6:BD6" si="6">IF(AV7="",NA(),AV7)</f>
        <v>429.8</v>
      </c>
      <c r="AW6" s="21">
        <f t="shared" si="6"/>
        <v>425.49</v>
      </c>
      <c r="AX6" s="21">
        <f t="shared" si="6"/>
        <v>432.24</v>
      </c>
      <c r="AY6" s="21">
        <f t="shared" si="6"/>
        <v>614.71</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18.79</v>
      </c>
      <c r="BR6" s="21">
        <f t="shared" ref="BR6:BZ6" si="8">IF(BR7="",NA(),BR7)</f>
        <v>29.27</v>
      </c>
      <c r="BS6" s="21">
        <f t="shared" si="8"/>
        <v>36.69</v>
      </c>
      <c r="BT6" s="21">
        <f t="shared" si="8"/>
        <v>38.19</v>
      </c>
      <c r="BU6" s="21">
        <f t="shared" si="8"/>
        <v>33.700000000000003</v>
      </c>
      <c r="BV6" s="21">
        <f t="shared" si="8"/>
        <v>60.59</v>
      </c>
      <c r="BW6" s="21">
        <f t="shared" si="8"/>
        <v>60</v>
      </c>
      <c r="BX6" s="21">
        <f t="shared" si="8"/>
        <v>59.01</v>
      </c>
      <c r="BY6" s="21">
        <f t="shared" si="8"/>
        <v>56.06</v>
      </c>
      <c r="BZ6" s="21">
        <f t="shared" si="8"/>
        <v>53.25</v>
      </c>
      <c r="CA6" s="20" t="str">
        <f>IF(CA7="","",IF(CA7="-","【-】","【"&amp;SUBSTITUTE(TEXT(CA7,"#,##0.00"),"-","△")&amp;"】"))</f>
        <v>【51.14】</v>
      </c>
      <c r="CB6" s="21">
        <f>IF(CB7="",NA(),CB7)</f>
        <v>765.95</v>
      </c>
      <c r="CC6" s="21">
        <f t="shared" ref="CC6:CK6" si="9">IF(CC7="",NA(),CC7)</f>
        <v>489.81</v>
      </c>
      <c r="CD6" s="21">
        <f t="shared" si="9"/>
        <v>390.18</v>
      </c>
      <c r="CE6" s="21">
        <f t="shared" si="9"/>
        <v>376.82</v>
      </c>
      <c r="CF6" s="21">
        <f t="shared" si="9"/>
        <v>429.3</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40.909999999999997</v>
      </c>
      <c r="CN6" s="21">
        <f t="shared" ref="CN6:CV6" si="10">IF(CN7="",NA(),CN7)</f>
        <v>36.36</v>
      </c>
      <c r="CO6" s="21">
        <f t="shared" si="10"/>
        <v>36.36</v>
      </c>
      <c r="CP6" s="21">
        <f t="shared" si="10"/>
        <v>36.36</v>
      </c>
      <c r="CQ6" s="21">
        <f t="shared" si="10"/>
        <v>36.36</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93.9</v>
      </c>
      <c r="DJ6" s="21">
        <f t="shared" ref="DJ6:DR6" si="12">IF(DJ7="",NA(),DJ7)</f>
        <v>94.99</v>
      </c>
      <c r="DK6" s="21">
        <f t="shared" si="12"/>
        <v>95</v>
      </c>
      <c r="DL6" s="21">
        <f t="shared" si="12"/>
        <v>95</v>
      </c>
      <c r="DM6" s="21">
        <f t="shared" si="12"/>
        <v>95</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22101</v>
      </c>
      <c r="D7" s="23">
        <v>46</v>
      </c>
      <c r="E7" s="23">
        <v>18</v>
      </c>
      <c r="F7" s="23">
        <v>0</v>
      </c>
      <c r="G7" s="23">
        <v>0</v>
      </c>
      <c r="H7" s="23" t="s">
        <v>96</v>
      </c>
      <c r="I7" s="23" t="s">
        <v>97</v>
      </c>
      <c r="J7" s="23" t="s">
        <v>98</v>
      </c>
      <c r="K7" s="23" t="s">
        <v>99</v>
      </c>
      <c r="L7" s="23" t="s">
        <v>100</v>
      </c>
      <c r="M7" s="23" t="s">
        <v>101</v>
      </c>
      <c r="N7" s="24" t="s">
        <v>102</v>
      </c>
      <c r="O7" s="24">
        <v>16.84</v>
      </c>
      <c r="P7" s="24">
        <v>0.1</v>
      </c>
      <c r="Q7" s="24">
        <v>100</v>
      </c>
      <c r="R7" s="24">
        <v>3124</v>
      </c>
      <c r="S7" s="24">
        <v>29353</v>
      </c>
      <c r="T7" s="24">
        <v>346.01</v>
      </c>
      <c r="U7" s="24">
        <v>84.83</v>
      </c>
      <c r="V7" s="24">
        <v>30</v>
      </c>
      <c r="W7" s="24">
        <v>0.01</v>
      </c>
      <c r="X7" s="24">
        <v>3000</v>
      </c>
      <c r="Y7" s="24">
        <v>84.19</v>
      </c>
      <c r="Z7" s="24">
        <v>103.05</v>
      </c>
      <c r="AA7" s="24">
        <v>103.44</v>
      </c>
      <c r="AB7" s="24">
        <v>112.59</v>
      </c>
      <c r="AC7" s="24">
        <v>207.31</v>
      </c>
      <c r="AD7" s="24">
        <v>99.03</v>
      </c>
      <c r="AE7" s="24">
        <v>100.41</v>
      </c>
      <c r="AF7" s="24">
        <v>100.17</v>
      </c>
      <c r="AG7" s="24">
        <v>96.95</v>
      </c>
      <c r="AH7" s="24">
        <v>99.24</v>
      </c>
      <c r="AI7" s="24">
        <v>100.06</v>
      </c>
      <c r="AJ7" s="24">
        <v>2475.9499999999998</v>
      </c>
      <c r="AK7" s="24">
        <v>2713.24</v>
      </c>
      <c r="AL7" s="24">
        <v>2703.43</v>
      </c>
      <c r="AM7" s="24">
        <v>2682.27</v>
      </c>
      <c r="AN7" s="24">
        <v>0</v>
      </c>
      <c r="AO7" s="24">
        <v>74.239999999999995</v>
      </c>
      <c r="AP7" s="24">
        <v>83.92</v>
      </c>
      <c r="AQ7" s="24">
        <v>89.31</v>
      </c>
      <c r="AR7" s="24">
        <v>91.33</v>
      </c>
      <c r="AS7" s="24">
        <v>89.91</v>
      </c>
      <c r="AT7" s="24">
        <v>84.61</v>
      </c>
      <c r="AU7" s="24">
        <v>389.7</v>
      </c>
      <c r="AV7" s="24">
        <v>429.8</v>
      </c>
      <c r="AW7" s="24">
        <v>425.49</v>
      </c>
      <c r="AX7" s="24">
        <v>432.24</v>
      </c>
      <c r="AY7" s="24">
        <v>614.71</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18.79</v>
      </c>
      <c r="BR7" s="24">
        <v>29.27</v>
      </c>
      <c r="BS7" s="24">
        <v>36.69</v>
      </c>
      <c r="BT7" s="24">
        <v>38.19</v>
      </c>
      <c r="BU7" s="24">
        <v>33.700000000000003</v>
      </c>
      <c r="BV7" s="24">
        <v>60.59</v>
      </c>
      <c r="BW7" s="24">
        <v>60</v>
      </c>
      <c r="BX7" s="24">
        <v>59.01</v>
      </c>
      <c r="BY7" s="24">
        <v>56.06</v>
      </c>
      <c r="BZ7" s="24">
        <v>53.25</v>
      </c>
      <c r="CA7" s="24">
        <v>51.14</v>
      </c>
      <c r="CB7" s="24">
        <v>765.95</v>
      </c>
      <c r="CC7" s="24">
        <v>489.81</v>
      </c>
      <c r="CD7" s="24">
        <v>390.18</v>
      </c>
      <c r="CE7" s="24">
        <v>376.82</v>
      </c>
      <c r="CF7" s="24">
        <v>429.3</v>
      </c>
      <c r="CG7" s="24">
        <v>280.23</v>
      </c>
      <c r="CH7" s="24">
        <v>282.70999999999998</v>
      </c>
      <c r="CI7" s="24">
        <v>291.82</v>
      </c>
      <c r="CJ7" s="24">
        <v>304.36</v>
      </c>
      <c r="CK7" s="24">
        <v>325.45</v>
      </c>
      <c r="CL7" s="24">
        <v>329.31</v>
      </c>
      <c r="CM7" s="24">
        <v>40.909999999999997</v>
      </c>
      <c r="CN7" s="24">
        <v>36.36</v>
      </c>
      <c r="CO7" s="24">
        <v>36.36</v>
      </c>
      <c r="CP7" s="24">
        <v>36.36</v>
      </c>
      <c r="CQ7" s="24">
        <v>36.36</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93.9</v>
      </c>
      <c r="DJ7" s="24">
        <v>94.99</v>
      </c>
      <c r="DK7" s="24">
        <v>95</v>
      </c>
      <c r="DL7" s="24">
        <v>95</v>
      </c>
      <c r="DM7" s="24">
        <v>95</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0532</cp:lastModifiedBy>
  <cp:lastPrinted>2026-01-26T07:14:16Z</cp:lastPrinted>
  <dcterms:created xsi:type="dcterms:W3CDTF">2025-12-23T06:28:54Z</dcterms:created>
  <dcterms:modified xsi:type="dcterms:W3CDTF">2026-01-26T07:14:18Z</dcterms:modified>
  <cp:category/>
</cp:coreProperties>
</file>