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hirakawa.local\建設部\上下水道課１\000 総務係\02_県からの照会等\01_県市町村課_理財Ｇ\08_公営企業に係る経営比較分析表の分析等について\R7年度\"/>
    </mc:Choice>
  </mc:AlternateContent>
  <workbookProtection workbookAlgorithmName="SHA-512" workbookHashValue="HOWzzc3HH8uS8KlIAjZ9snfHDDP021xJ5URdvjS1SkoNFkJsByC/SEfE1XLvs91fq2OiF0mTAGkb/n4146LEgg==" workbookSaltValue="eNY/uVS0v+naNO9rqAYna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W10" i="4"/>
  <c r="I10" i="4"/>
  <c r="BB8"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<sst xmlns="http://schemas.openxmlformats.org/spreadsheetml/2006/main" count="231" uniqueCount="115">
  <si>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</si>
  <si>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</si>
  <si>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</si>
  <si>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</si>
  <si>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</si>
  <si>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</si>
  <si>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</si>
  <si>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</si>
  <si>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</si>
  <si>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</si>
  <si>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</si>
  <si>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</si>
  <si>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</si>
  <si>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</si>
  <si>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</si>
  <si>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</si>
  <si>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</si>
  <si>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</si>
  <si>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</si>
  <si>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</si>
  <si>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</si>
  <si>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</si>
  <si>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</si>
  <si>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</si>
  <si>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</si>
  <si>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</si>
  <si>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</si>
  <si>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</si>
  <si>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</si>
  <si>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</si>
  <si>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</si>
  <si>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</si>
  <si>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</si>
  <si>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</si>
  <si>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</si>
  <si>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</si>
  <si>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</si>
  <si>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</si>
  <si>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</si>
  <si>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</si>
  <si>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</si>
  <si>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</si>
  <si>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</si>
  <si>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</si>
  <si>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</si>
  <si>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</si>
  <si>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</si>
  <si>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</si>
  <si>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</si>
  <si>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</si>
  <si>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</si>
  <si>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</si>
  <si>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</si>
  <si>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</si>
  <si>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</si>
  <si>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</si>
  <si>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</si>
  <si>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</si>
  <si>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</si>
  <si>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</si>
  <si>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</si>
  <si>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</si>
  <si>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</si>
  <si>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</si>
  <si>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</si>
  <si>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</si>
  <si>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</si>
  <si>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</si>
  <si>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</si>
  <si>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</si>
  <si>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</si>
  <si>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</si>
  <si>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</si>
  <si>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</si>
  <si>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</si>
  <si>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</si>
  <si>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</si>
  <si>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</si>
  <si>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</si>
  <si>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</si>
  <si>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</si>
  <si>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</si>
  <si>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</si>
  <si>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</si>
  <si>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</si>
  <si>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</si>
  <si>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</si>
  <si>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</si>
  <si>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</si>
  <si>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</si>
  <si>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</si>
  <si>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</si>
  <si>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</si>
  <si>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</si>
  <si>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</si>
  <si>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</si>
  <si>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平川市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</si>
  <si>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</si>
  <si>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</si>
  <si>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</si>
  <si>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</si>
  <si>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</si>
  <si>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</si>
  <si>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</si>
  <si>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</si>
  <si>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</si>
  <si>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</si>
  <si>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</si>
  <si>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</si>
  <si>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</si>
  <si>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</si>
  <si>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</si>
  <si>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有形固定資産減価償却率については、類似団体平均値より高く右肩上がりに上昇しているため、令和元年度より、処理施設の耐用年数を超えた装置類を中心に順次更新作業を行っている。
　管渠老朽化率および管渠改善率については、耐用年数を超えている管渠がないため比率なしであり、老朽化による管渠の破損等も発生していない。
</t>
    <rPh sb="1" eb="3">
      <t>ユウケイ</t>
    </rPh>
    <rPh sb="3" eb="7">
      <t>コテイシサン</t>
    </rPh>
    <rPh sb="7" eb="11">
      <t>ゲンカショウキャク</t>
    </rPh>
    <rPh sb="11" eb="12">
      <t>リツ</t>
    </rPh>
    <rPh sb="18" eb="25">
      <t>ルイジダンタイヘイキンチ</t>
    </rPh>
    <rPh sb="27" eb="28">
      <t>タカ</t>
    </rPh>
    <rPh sb="29" eb="32">
      <t>ミギカタア</t>
    </rPh>
    <rPh sb="35" eb="37">
      <t>ジョウショウ</t>
    </rPh>
    <rPh sb="69" eb="71">
      <t>チュウシン</t>
    </rPh>
    <rPh sb="79" eb="80">
      <t>オコナ</t>
    </rPh>
    <rPh sb="87" eb="89">
      <t>カンキョ</t>
    </rPh>
    <rPh sb="89" eb="92">
      <t>ロウキュウカ</t>
    </rPh>
    <rPh sb="92" eb="93">
      <t>リツ</t>
    </rPh>
    <rPh sb="96" eb="98">
      <t>カンキョ</t>
    </rPh>
    <rPh sb="98" eb="101">
      <t>カイゼンリツ</t>
    </rPh>
    <rPh sb="107" eb="111">
      <t>タイヨウネンスウ</t>
    </rPh>
    <rPh sb="112" eb="113">
      <t>コ</t>
    </rPh>
    <rPh sb="117" eb="119">
      <t>カンキョ</t>
    </rPh>
    <rPh sb="124" eb="126">
      <t>ヒリツ</t>
    </rPh>
    <rPh sb="132" eb="135">
      <t>ロウキュウカ</t>
    </rPh>
    <rPh sb="138" eb="140">
      <t>カンキョ</t>
    </rPh>
    <rPh sb="141" eb="143">
      <t>ハソン</t>
    </rPh>
    <rPh sb="143" eb="144">
      <t>トウ</t>
    </rPh>
    <rPh sb="145" eb="147">
      <t>ハッセイ</t>
    </rPh>
    <phoneticPr fontId="4"/>
  </si>
  <si>
    <t>　経常収支比率について、令和６年度より100％を上回っているが、経営が安定した訳ではなく、依然として一般会計からの繰入金に依存している状況である。
　また、今後は人口減少に伴う収益の減少は避けられず、更新費用も増加する見込みであることから、より厳しい経営状況が続くと考えられるため、適正な料金の見直しや計画的な点検による早期修繕で長寿命化を図るとともに、施設の公共下水道への接続や施設のダウンサイジングを検討するなど、より一層の経営改善を行う必要がある。</t>
    <rPh sb="24" eb="26">
      <t>ウワマワ</t>
    </rPh>
    <rPh sb="32" eb="34">
      <t>ケイエイ</t>
    </rPh>
    <rPh sb="35" eb="37">
      <t>アンテイ</t>
    </rPh>
    <rPh sb="39" eb="40">
      <t>ワケ</t>
    </rPh>
    <rPh sb="45" eb="47">
      <t>イゼン</t>
    </rPh>
    <rPh sb="50" eb="54">
      <t>イッパンカイケイ</t>
    </rPh>
    <rPh sb="57" eb="60">
      <t>クリイレキン</t>
    </rPh>
    <rPh sb="61" eb="63">
      <t>イゾン</t>
    </rPh>
    <rPh sb="67" eb="69">
      <t>ジョウキョウ</t>
    </rPh>
    <rPh sb="78" eb="80">
      <t>コンゴ</t>
    </rPh>
    <rPh sb="81" eb="85">
      <t>ジンコウゲンショウ</t>
    </rPh>
    <rPh sb="86" eb="87">
      <t>トモナ</t>
    </rPh>
    <rPh sb="88" eb="90">
      <t>シュウエキ</t>
    </rPh>
    <rPh sb="91" eb="93">
      <t>ゲンショウ</t>
    </rPh>
    <rPh sb="94" eb="95">
      <t>サ</t>
    </rPh>
    <rPh sb="122" eb="123">
      <t>キビ</t>
    </rPh>
    <rPh sb="125" eb="127">
      <t>ケイエイ</t>
    </rPh>
    <rPh sb="127" eb="129">
      <t>ジョウキョウ</t>
    </rPh>
    <rPh sb="130" eb="131">
      <t>ツヅ</t>
    </rPh>
    <rPh sb="133" eb="134">
      <t>カンガ</t>
    </rPh>
    <rPh sb="141" eb="143">
      <t>テキセイ</t>
    </rPh>
    <rPh sb="144" eb="146">
      <t>リョウキン</t>
    </rPh>
    <rPh sb="147" eb="149">
      <t>ミナオ</t>
    </rPh>
    <rPh sb="151" eb="154">
      <t>ケイカクテキ</t>
    </rPh>
    <rPh sb="155" eb="157">
      <t>テンケン</t>
    </rPh>
    <rPh sb="165" eb="169">
      <t>チョウジュミョウカ</t>
    </rPh>
    <rPh sb="170" eb="171">
      <t>ハカ</t>
    </rPh>
    <rPh sb="177" eb="179">
      <t>シセツ</t>
    </rPh>
    <rPh sb="180" eb="182">
      <t>コウキョウ</t>
    </rPh>
    <rPh sb="182" eb="185">
      <t>ゲスイドウ</t>
    </rPh>
    <rPh sb="187" eb="189">
      <t>セツゾク</t>
    </rPh>
    <rPh sb="190" eb="192">
      <t>シセツ</t>
    </rPh>
    <rPh sb="202" eb="204">
      <t>ケントウ</t>
    </rPh>
    <rPh sb="211" eb="213">
      <t>イッソウ</t>
    </rPh>
    <rPh sb="214" eb="216">
      <t>ケイエイ</t>
    </rPh>
    <rPh sb="216" eb="218">
      <t>カイゼン</t>
    </rPh>
    <rPh sb="219" eb="220">
      <t>オコナ</t>
    </rPh>
    <rPh sb="221" eb="223">
      <t>ヒツヨウ</t>
    </rPh>
    <phoneticPr fontId="4"/>
  </si>
  <si>
    <t xml:space="preserve">　経常収支比率について、令和６年度より100％を上回っているが、主に一般会計からの繰入金の増額によるもので、使用料収入は減少傾向にあるため、経営が安定しているものではない。
　累積欠損金比率については、令和６年度に資本金を取崩し累積欠損金を解消したため、比率なしとなっている。
　流動比率については、年々上昇傾向にあるが、一般会計からの繰入金の増額と企業債残高の減少によるものであり、短期的な債務に対する支払能力は類似団体平均値より高いものの、依然として100％を下回っている。
　企業債残高対事業規模比率については、令和元年度より一般会計において企業債残高を負担することと定めたため、比率なしである。
　経費回収率および汚水処理原価の比率の改善については、収益的収支と資本的収支における一般会計からの繰入金の配分を見直ししたことによるものであり、経営が改善したものではないため、適正な料金の見直しや汚水処理費の削減が必要である。
　施設利用率については、今年度半分以下となっており、過剰な施設能力を有していることが主な要因であることから、公共下水道への接続や施設のダウンサイジング等を検討する必要がある。
　水洗化率については、過去５年間とも類似団体平均値を下回っているため、今後も水洗化率向上に努めていく必要がある。
</t>
    <rPh sb="1" eb="3">
      <t>ケイジョウ</t>
    </rPh>
    <rPh sb="3" eb="5">
      <t>シュウシ</t>
    </rPh>
    <rPh sb="5" eb="7">
      <t>ヒリツ</t>
    </rPh>
    <rPh sb="12" eb="14">
      <t>レイワ</t>
    </rPh>
    <rPh sb="15" eb="17">
      <t>ネンド</t>
    </rPh>
    <rPh sb="24" eb="26">
      <t>ウワマワ</t>
    </rPh>
    <rPh sb="32" eb="33">
      <t>オモ</t>
    </rPh>
    <rPh sb="34" eb="38">
      <t>イッパンカイケイ</t>
    </rPh>
    <rPh sb="41" eb="44">
      <t>クリイレキン</t>
    </rPh>
    <rPh sb="45" eb="47">
      <t>ゾウガク</t>
    </rPh>
    <rPh sb="54" eb="57">
      <t>シヨウリョウ</t>
    </rPh>
    <rPh sb="57" eb="59">
      <t>シュウニュウ</t>
    </rPh>
    <rPh sb="60" eb="62">
      <t>ゲンショウ</t>
    </rPh>
    <rPh sb="62" eb="64">
      <t>ケイコウ</t>
    </rPh>
    <rPh sb="88" eb="90">
      <t>ルイセキ</t>
    </rPh>
    <rPh sb="90" eb="93">
      <t>ケッソンキン</t>
    </rPh>
    <rPh sb="93" eb="95">
      <t>ヒリツ</t>
    </rPh>
    <rPh sb="101" eb="103">
      <t>レイワ</t>
    </rPh>
    <rPh sb="104" eb="106">
      <t>ネンド</t>
    </rPh>
    <rPh sb="107" eb="110">
      <t>シホンキン</t>
    </rPh>
    <rPh sb="111" eb="113">
      <t>トリクズ</t>
    </rPh>
    <rPh sb="150" eb="152">
      <t>ネンネン</t>
    </rPh>
    <rPh sb="152" eb="154">
      <t>ジョウショウ</t>
    </rPh>
    <rPh sb="154" eb="156">
      <t>ケイコウ</t>
    </rPh>
    <rPh sb="161" eb="165">
      <t>イッパンカイケイ</t>
    </rPh>
    <rPh sb="168" eb="171">
      <t>クリイレキン</t>
    </rPh>
    <rPh sb="172" eb="174">
      <t>ゾウガク</t>
    </rPh>
    <rPh sb="175" eb="178">
      <t>キギョウサイ</t>
    </rPh>
    <rPh sb="178" eb="180">
      <t>ザンダカ</t>
    </rPh>
    <rPh sb="181" eb="183">
      <t>ゲンショウ</t>
    </rPh>
    <rPh sb="192" eb="195">
      <t>タンキテキ</t>
    </rPh>
    <rPh sb="196" eb="198">
      <t>サイム</t>
    </rPh>
    <rPh sb="199" eb="200">
      <t>タイ</t>
    </rPh>
    <rPh sb="202" eb="204">
      <t>シハラ</t>
    </rPh>
    <rPh sb="204" eb="206">
      <t>ノウリョク</t>
    </rPh>
    <rPh sb="207" eb="211">
      <t>ルイジダンタイ</t>
    </rPh>
    <rPh sb="211" eb="214">
      <t>ヘイキンチ</t>
    </rPh>
    <rPh sb="216" eb="217">
      <t>タカ</t>
    </rPh>
    <rPh sb="222" eb="224">
      <t>イゼン</t>
    </rPh>
    <rPh sb="232" eb="234">
      <t>シタマワ</t>
    </rPh>
    <rPh sb="241" eb="244">
      <t>キギョウサイ</t>
    </rPh>
    <rPh sb="244" eb="246">
      <t>ザンダカ</t>
    </rPh>
    <rPh sb="246" eb="247">
      <t>タイ</t>
    </rPh>
    <rPh sb="247" eb="249">
      <t>ジギョウ</t>
    </rPh>
    <rPh sb="249" eb="251">
      <t>キボ</t>
    </rPh>
    <rPh sb="251" eb="253">
      <t>ヒリツ</t>
    </rPh>
    <rPh sb="259" eb="261">
      <t>レイワ</t>
    </rPh>
    <rPh sb="261" eb="264">
      <t>ガンネンド</t>
    </rPh>
    <rPh sb="266" eb="270">
      <t>イッパンカイケイ</t>
    </rPh>
    <rPh sb="274" eb="277">
      <t>キギョウサイ</t>
    </rPh>
    <rPh sb="277" eb="279">
      <t>ザンダカ</t>
    </rPh>
    <rPh sb="280" eb="282">
      <t>フタン</t>
    </rPh>
    <rPh sb="287" eb="288">
      <t>サダ</t>
    </rPh>
    <rPh sb="293" eb="295">
      <t>ヒリツ</t>
    </rPh>
    <rPh sb="303" eb="308">
      <t>ケイヒカイシュウリツ</t>
    </rPh>
    <rPh sb="311" eb="313">
      <t>オスイ</t>
    </rPh>
    <rPh sb="313" eb="315">
      <t>ショリ</t>
    </rPh>
    <rPh sb="315" eb="317">
      <t>ゲンカ</t>
    </rPh>
    <rPh sb="318" eb="320">
      <t>ヒリツ</t>
    </rPh>
    <rPh sb="321" eb="323">
      <t>カイゼン</t>
    </rPh>
    <rPh sb="374" eb="376">
      <t>ケイエイ</t>
    </rPh>
    <rPh sb="377" eb="379">
      <t>カイゼン</t>
    </rPh>
    <rPh sb="390" eb="392">
      <t>テキセイ</t>
    </rPh>
    <rPh sb="393" eb="395">
      <t>リョウキン</t>
    </rPh>
    <rPh sb="396" eb="398">
      <t>ミナオ</t>
    </rPh>
    <rPh sb="400" eb="405">
      <t>オスイショリヒ</t>
    </rPh>
    <rPh sb="406" eb="408">
      <t>サクゲン</t>
    </rPh>
    <rPh sb="409" eb="411">
      <t>ヒツヨウ</t>
    </rPh>
    <rPh sb="417" eb="422">
      <t>シセツリヨウリツ</t>
    </rPh>
    <rPh sb="428" eb="431">
      <t>コンネンド</t>
    </rPh>
    <rPh sb="431" eb="433">
      <t>ハンブン</t>
    </rPh>
    <rPh sb="433" eb="435">
      <t>イカ</t>
    </rPh>
    <rPh sb="442" eb="444">
      <t>カジョウ</t>
    </rPh>
    <rPh sb="450" eb="451">
      <t>ユウ</t>
    </rPh>
    <rPh sb="470" eb="472">
      <t>コウキョウ</t>
    </rPh>
    <rPh sb="472" eb="475">
      <t>ゲスイドウ</t>
    </rPh>
    <rPh sb="477" eb="479">
      <t>セツゾク</t>
    </rPh>
    <rPh sb="480" eb="482">
      <t>シセツ</t>
    </rPh>
    <rPh sb="491" eb="492">
      <t>トウ</t>
    </rPh>
    <rPh sb="493" eb="495">
      <t>ケントウ</t>
    </rPh>
    <rPh sb="497" eb="499">
      <t>ヒツヨウ</t>
    </rPh>
    <rPh sb="505" eb="509">
      <t>スイセンカリツ</t>
    </rPh>
    <rPh sb="515" eb="517">
      <t>カコ</t>
    </rPh>
    <rPh sb="518" eb="520">
      <t>ネンカン</t>
    </rPh>
    <rPh sb="522" eb="526">
      <t>ルイジダンタイ</t>
    </rPh>
    <rPh sb="526" eb="529">
      <t>ヘイキンチ</t>
    </rPh>
    <rPh sb="530" eb="532">
      <t>シタマワ</t>
    </rPh>
    <rPh sb="539" eb="541">
      <t>コンゴ</t>
    </rPh>
    <rPh sb="542" eb="546">
      <t>スイセンカリツ</t>
    </rPh>
    <rPh sb="546" eb="548">
      <t>コウジョウ</t>
    </rPh>
    <rPh sb="549" eb="550">
      <t>ツト</t>
    </rPh>
    <rPh sb="554" eb="55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</si>
</sst>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36-4A2C-9A70-AEAD9859D5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FD36-4A2C-9A70-AEAD9859D5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53.52</c:v>
                </c:pt>
                <c:pt idx="1">
                  <c:v>52.41</c:v>
                </c:pt>
                <c:pt idx="2">
                  <c:v>47.93</c:v>
                </c:pt>
                <c:pt idx="3">
                  <c:v>73.17</c:v>
                </c:pt>
                <c:pt idx="4">
                  <c:v>44.77</c:v>
                </c:pt>
              </c:numCache>
            </c:numRef>
          </c:val>
          <c:extLst>
            <c:ext xmlns:c16="http://schemas.microsoft.com/office/drawing/2014/chart" uri="{C3380CC4-5D6E-409C-BE32-E72D297353CC}">
              <c16:uniqueId val="{00000000-1FCB-4905-B148-D65ABFA29B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1FCB-4905-B148-D65ABFA29B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81.52</c:v>
                </c:pt>
                <c:pt idx="1">
                  <c:v>82.29</c:v>
                </c:pt>
                <c:pt idx="2">
                  <c:v>82.79</c:v>
                </c:pt>
                <c:pt idx="3">
                  <c:v>82.22</c:v>
                </c:pt>
                <c:pt idx="4">
                  <c:v>82.6</c:v>
                </c:pt>
              </c:numCache>
            </c:numRef>
          </c:val>
          <c:extLst>
            <c:ext xmlns:c16="http://schemas.microsoft.com/office/drawing/2014/chart" uri="{C3380CC4-5D6E-409C-BE32-E72D297353CC}">
              <c16:uniqueId val="{00000000-E070-4BC8-B0B3-B202A7FA1BA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E070-4BC8-B0B3-B202A7FA1BA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105.48</c:v>
                </c:pt>
                <c:pt idx="1">
                  <c:v>81.010000000000005</c:v>
                </c:pt>
                <c:pt idx="2">
                  <c:v>101.14</c:v>
                </c:pt>
                <c:pt idx="3">
                  <c:v>73.540000000000006</c:v>
                </c:pt>
                <c:pt idx="4">
                  <c:v>104.05</c:v>
                </c:pt>
              </c:numCache>
            </c:numRef>
          </c:val>
          <c:extLst>
            <c:ext xmlns:c16="http://schemas.microsoft.com/office/drawing/2014/chart" uri="{C3380CC4-5D6E-409C-BE32-E72D297353CC}">
              <c16:uniqueId val="{00000000-6A68-4ACC-A871-DE4AFF76BF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6A68-4ACC-A871-DE4AFF76BF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35.729999999999997</c:v>
                </c:pt>
                <c:pt idx="1">
                  <c:v>37.33</c:v>
                </c:pt>
                <c:pt idx="2">
                  <c:v>39.18</c:v>
                </c:pt>
                <c:pt idx="3">
                  <c:v>41.38</c:v>
                </c:pt>
                <c:pt idx="4">
                  <c:v>43.31</c:v>
                </c:pt>
              </c:numCache>
            </c:numRef>
          </c:val>
          <c:extLst>
            <c:ext xmlns:c16="http://schemas.microsoft.com/office/drawing/2014/chart" uri="{C3380CC4-5D6E-409C-BE32-E72D297353CC}">
              <c16:uniqueId val="{00000000-DCFF-4D45-91B2-E7C9D94377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DCFF-4D45-91B2-E7C9D94377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7F-4479-9ED7-19FDF054352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D37F-4479-9ED7-19FDF054352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706.04</c:v>
                </c:pt>
                <c:pt idx="1">
                  <c:v>779.51</c:v>
                </c:pt>
                <c:pt idx="2">
                  <c:v>786.95</c:v>
                </c:pt>
                <c:pt idx="3">
                  <c:v>583.58000000000004</c:v>
                </c:pt>
                <c:pt idx="4" formatCode="#,##0.00;&quot;△&quot;#,##0.00">
                  <c:v>0</c:v>
                </c:pt>
              </c:numCache>
            </c:numRef>
          </c:val>
          <c:extLst>
            <c:ext xmlns:c16="http://schemas.microsoft.com/office/drawing/2014/chart" uri="{C3380CC4-5D6E-409C-BE32-E72D297353CC}">
              <c16:uniqueId val="{00000000-3897-44F2-806C-9235752186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3897-44F2-806C-9235752186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32.479999999999997</c:v>
                </c:pt>
                <c:pt idx="1">
                  <c:v>45.04</c:v>
                </c:pt>
                <c:pt idx="2">
                  <c:v>46.31</c:v>
                </c:pt>
                <c:pt idx="3">
                  <c:v>45.56</c:v>
                </c:pt>
                <c:pt idx="4">
                  <c:v>58.22</c:v>
                </c:pt>
              </c:numCache>
            </c:numRef>
          </c:val>
          <c:extLst>
            <c:ext xmlns:c16="http://schemas.microsoft.com/office/drawing/2014/chart" uri="{C3380CC4-5D6E-409C-BE32-E72D297353CC}">
              <c16:uniqueId val="{00000000-3920-4F71-8E1C-77CF8370AB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3920-4F71-8E1C-77CF8370AB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71-4628-B958-3A870B4751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A571-4628-B958-3A870B4751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56.44</c:v>
                </c:pt>
                <c:pt idx="1">
                  <c:v>51.82</c:v>
                </c:pt>
                <c:pt idx="2">
                  <c:v>46.37</c:v>
                </c:pt>
                <c:pt idx="3">
                  <c:v>38.369999999999997</c:v>
                </c:pt>
                <c:pt idx="4">
                  <c:v>66.510000000000005</c:v>
                </c:pt>
              </c:numCache>
            </c:numRef>
          </c:val>
          <c:extLst>
            <c:ext xmlns:c16="http://schemas.microsoft.com/office/drawing/2014/chart" uri="{C3380CC4-5D6E-409C-BE32-E72D297353CC}">
              <c16:uniqueId val="{00000000-0BB4-4183-9C73-ED538198FF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0BB4-4183-9C73-ED538198FF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273.88</c:v>
                </c:pt>
                <c:pt idx="1">
                  <c:v>298.83999999999997</c:v>
                </c:pt>
                <c:pt idx="2">
                  <c:v>333.39</c:v>
                </c:pt>
                <c:pt idx="3">
                  <c:v>403.63</c:v>
                </c:pt>
                <c:pt idx="4">
                  <c:v>233.55</c:v>
                </c:pt>
              </c:numCache>
            </c:numRef>
          </c:val>
          <c:extLst>
            <c:ext xmlns:c16="http://schemas.microsoft.com/office/drawing/2014/chart" uri="{C3380CC4-5D6E-409C-BE32-E72D297353CC}">
              <c16:uniqueId val="{00000000-A0A4-49EE-898E-DCFA68B5A7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A0A4-49EE-898E-DCFA68B5A7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6" zoomScale="85" zoomScaleNormal="85" workbookViewId="0">
      <selection activeCell="CC40" sqref="CC4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平川市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29353</v>
      </c>
      <c r="AM8" s="41"/>
      <c r="AN8" s="41"/>
      <c r="AO8" s="41"/>
      <c r="AP8" s="41"/>
      <c r="AQ8" s="41"/>
      <c r="AR8" s="41"/>
      <c r="AS8" s="41"/>
      <c r="AT8" s="34">
        <f>データ!T6</f>
        <v>346.01</v>
      </c>
      <c r="AU8" s="34"/>
      <c r="AV8" s="34"/>
      <c r="AW8" s="34"/>
      <c r="AX8" s="34"/>
      <c r="AY8" s="34"/>
      <c r="AZ8" s="34"/>
      <c r="BA8" s="34"/>
      <c r="BB8" s="34">
        <f>データ!U6</f>
        <v>84.83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86.14</v>
      </c>
      <c r="J10" s="34"/>
      <c r="K10" s="34"/>
      <c r="L10" s="34"/>
      <c r="M10" s="34"/>
      <c r="N10" s="34"/>
      <c r="O10" s="34"/>
      <c r="P10" s="34">
        <f>データ!P6</f>
        <v>17.940000000000001</v>
      </c>
      <c r="Q10" s="34"/>
      <c r="R10" s="34"/>
      <c r="S10" s="34"/>
      <c r="T10" s="34"/>
      <c r="U10" s="34"/>
      <c r="V10" s="34"/>
      <c r="W10" s="34">
        <f>データ!Q6</f>
        <v>98.68</v>
      </c>
      <c r="X10" s="34"/>
      <c r="Y10" s="34"/>
      <c r="Z10" s="34"/>
      <c r="AA10" s="34"/>
      <c r="AB10" s="34"/>
      <c r="AC10" s="34"/>
      <c r="AD10" s="41">
        <f>データ!R6</f>
        <v>3124</v>
      </c>
      <c r="AE10" s="41"/>
      <c r="AF10" s="41"/>
      <c r="AG10" s="41"/>
      <c r="AH10" s="41"/>
      <c r="AI10" s="41"/>
      <c r="AJ10" s="41"/>
      <c r="AK10" s="2"/>
      <c r="AL10" s="41">
        <f>データ!V6</f>
        <v>5236</v>
      </c>
      <c r="AM10" s="41"/>
      <c r="AN10" s="41"/>
      <c r="AO10" s="41"/>
      <c r="AP10" s="41"/>
      <c r="AQ10" s="41"/>
      <c r="AR10" s="41"/>
      <c r="AS10" s="41"/>
      <c r="AT10" s="34">
        <f>データ!W6</f>
        <v>3.03</v>
      </c>
      <c r="AU10" s="34"/>
      <c r="AV10" s="34"/>
      <c r="AW10" s="34"/>
      <c r="AX10" s="34"/>
      <c r="AY10" s="34"/>
      <c r="AZ10" s="34"/>
      <c r="BA10" s="34"/>
      <c r="BB10" s="34">
        <f>データ!X6</f>
        <v>1728.05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HsvoleQHJXW8q1h1FT+dmT0Dhn0Tse1QSbwLrgFDbd5RAmVqHkIFeHdqlVMp9P7VKiAhmWyyIES4XonYkz2w==" saltValue="zh78FDXEtv75OsiCbuJE4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22101</v>
      </c>
      <c r="D6" s="19">
        <f t="shared" si="3"/>
        <v>46</v>
      </c>
      <c r="E6" s="19">
        <f t="shared" si="3"/>
        <v>17</v>
      </c>
      <c r="F6" s="19">
        <f t="shared" si="3"/>
        <v>5</v>
      </c>
      <c r="G6" s="19">
        <f t="shared" si="3"/>
        <v>0</v>
      </c>
      <c r="H6" s="19" t="str">
        <f t="shared" si="3"/>
        <v>青森県　平川市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86.14</v>
      </c>
      <c r="P6" s="20">
        <f t="shared" si="3"/>
        <v>17.940000000000001</v>
      </c>
      <c r="Q6" s="20">
        <f t="shared" si="3"/>
        <v>98.68</v>
      </c>
      <c r="R6" s="20">
        <f t="shared" si="3"/>
        <v>3124</v>
      </c>
      <c r="S6" s="20">
        <f t="shared" si="3"/>
        <v>29353</v>
      </c>
      <c r="T6" s="20">
        <f t="shared" si="3"/>
        <v>346.01</v>
      </c>
      <c r="U6" s="20">
        <f t="shared" si="3"/>
        <v>84.83</v>
      </c>
      <c r="V6" s="20">
        <f t="shared" si="3"/>
        <v>5236</v>
      </c>
      <c r="W6" s="20">
        <f t="shared" si="3"/>
        <v>3.03</v>
      </c>
      <c r="X6" s="20">
        <f t="shared" si="3"/>
        <v>1728.05</v>
      </c>
      <c r="Y6" s="21">
        <f>IF(Y7="",NA(),Y7)</f>
        <v>105.48</v>
      </c>
      <c r="Z6" s="21">
        <f t="shared" ref="Z6:AH6" si="4">IF(Z7="",NA(),Z7)</f>
        <v>81.010000000000005</v>
      </c>
      <c r="AA6" s="21">
        <f t="shared" si="4"/>
        <v>101.14</v>
      </c>
      <c r="AB6" s="21">
        <f t="shared" si="4"/>
        <v>73.540000000000006</v>
      </c>
      <c r="AC6" s="21">
        <f t="shared" si="4"/>
        <v>104.05</v>
      </c>
      <c r="AD6" s="21">
        <f t="shared" si="4"/>
        <v>106.37</v>
      </c>
      <c r="AE6" s="21">
        <f t="shared" si="4"/>
        <v>106.07</v>
      </c>
      <c r="AF6" s="21">
        <f t="shared" si="4"/>
        <v>105.5</v>
      </c>
      <c r="AG6" s="21">
        <f t="shared" si="4"/>
        <v>103.07</v>
      </c>
      <c r="AH6" s="21">
        <f t="shared" si="4"/>
        <v>103.04</v>
      </c>
      <c r="AI6" s="20" t="str">
        <f>IF(AI7="","",IF(AI7="-","【-】","【"&amp;SUBSTITUTE(TEXT(AI7,"#,##0.00"),"-","△")&amp;"】"))</f>
        <v>【104.30】</v>
      </c>
      <c r="AJ6" s="21">
        <f>IF(AJ7="",NA(),AJ7)</f>
        <v>706.04</v>
      </c>
      <c r="AK6" s="21">
        <f t="shared" ref="AK6:AS6" si="5">IF(AK7="",NA(),AK7)</f>
        <v>779.51</v>
      </c>
      <c r="AL6" s="21">
        <f t="shared" si="5"/>
        <v>786.95</v>
      </c>
      <c r="AM6" s="21">
        <f t="shared" si="5"/>
        <v>583.58000000000004</v>
      </c>
      <c r="AN6" s="20">
        <f t="shared" si="5"/>
        <v>0</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32.479999999999997</v>
      </c>
      <c r="AV6" s="21">
        <f t="shared" ref="AV6:BD6" si="6">IF(AV7="",NA(),AV7)</f>
        <v>45.04</v>
      </c>
      <c r="AW6" s="21">
        <f t="shared" si="6"/>
        <v>46.31</v>
      </c>
      <c r="AX6" s="21">
        <f t="shared" si="6"/>
        <v>45.56</v>
      </c>
      <c r="AY6" s="21">
        <f t="shared" si="6"/>
        <v>58.22</v>
      </c>
      <c r="AZ6" s="21">
        <f t="shared" si="6"/>
        <v>29.13</v>
      </c>
      <c r="BA6" s="21">
        <f t="shared" si="6"/>
        <v>35.69</v>
      </c>
      <c r="BB6" s="21">
        <f t="shared" si="6"/>
        <v>38.4</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743.31</v>
      </c>
      <c r="BO6" s="21">
        <f t="shared" si="7"/>
        <v>796.8</v>
      </c>
      <c r="BP6" s="20" t="str">
        <f>IF(BP7="","",IF(BP7="-","【-】","【"&amp;SUBSTITUTE(TEXT(BP7,"#,##0.00"),"-","△")&amp;"】"))</f>
        <v>【798.10】</v>
      </c>
      <c r="BQ6" s="21">
        <f>IF(BQ7="",NA(),BQ7)</f>
        <v>56.44</v>
      </c>
      <c r="BR6" s="21">
        <f t="shared" ref="BR6:BZ6" si="8">IF(BR7="",NA(),BR7)</f>
        <v>51.82</v>
      </c>
      <c r="BS6" s="21">
        <f t="shared" si="8"/>
        <v>46.37</v>
      </c>
      <c r="BT6" s="21">
        <f t="shared" si="8"/>
        <v>38.369999999999997</v>
      </c>
      <c r="BU6" s="21">
        <f t="shared" si="8"/>
        <v>66.510000000000005</v>
      </c>
      <c r="BV6" s="21">
        <f t="shared" si="8"/>
        <v>57.08</v>
      </c>
      <c r="BW6" s="21">
        <f t="shared" si="8"/>
        <v>56.26</v>
      </c>
      <c r="BX6" s="21">
        <f t="shared" si="8"/>
        <v>52.94</v>
      </c>
      <c r="BY6" s="21">
        <f t="shared" si="8"/>
        <v>61.15</v>
      </c>
      <c r="BZ6" s="21">
        <f t="shared" si="8"/>
        <v>58.41</v>
      </c>
      <c r="CA6" s="20" t="str">
        <f>IF(CA7="","",IF(CA7="-","【-】","【"&amp;SUBSTITUTE(TEXT(CA7,"#,##0.00"),"-","△")&amp;"】"))</f>
        <v>【54.51】</v>
      </c>
      <c r="CB6" s="21">
        <f>IF(CB7="",NA(),CB7)</f>
        <v>273.88</v>
      </c>
      <c r="CC6" s="21">
        <f t="shared" ref="CC6:CK6" si="9">IF(CC7="",NA(),CC7)</f>
        <v>298.83999999999997</v>
      </c>
      <c r="CD6" s="21">
        <f t="shared" si="9"/>
        <v>333.39</v>
      </c>
      <c r="CE6" s="21">
        <f t="shared" si="9"/>
        <v>403.63</v>
      </c>
      <c r="CF6" s="21">
        <f t="shared" si="9"/>
        <v>233.55</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53.52</v>
      </c>
      <c r="CN6" s="21">
        <f t="shared" ref="CN6:CV6" si="10">IF(CN7="",NA(),CN7)</f>
        <v>52.41</v>
      </c>
      <c r="CO6" s="21">
        <f t="shared" si="10"/>
        <v>47.93</v>
      </c>
      <c r="CP6" s="21">
        <f t="shared" si="10"/>
        <v>73.17</v>
      </c>
      <c r="CQ6" s="21">
        <f t="shared" si="10"/>
        <v>44.77</v>
      </c>
      <c r="CR6" s="21">
        <f t="shared" si="10"/>
        <v>54.83</v>
      </c>
      <c r="CS6" s="21">
        <f t="shared" si="10"/>
        <v>66.53</v>
      </c>
      <c r="CT6" s="21">
        <f t="shared" si="10"/>
        <v>52.35</v>
      </c>
      <c r="CU6" s="21">
        <f t="shared" si="10"/>
        <v>52.63</v>
      </c>
      <c r="CV6" s="21">
        <f t="shared" si="10"/>
        <v>52.34</v>
      </c>
      <c r="CW6" s="20" t="str">
        <f>IF(CW7="","",IF(CW7="-","【-】","【"&amp;SUBSTITUTE(TEXT(CW7,"#,##0.00"),"-","△")&amp;"】"))</f>
        <v>【49.92】</v>
      </c>
      <c r="CX6" s="21">
        <f>IF(CX7="",NA(),CX7)</f>
        <v>81.52</v>
      </c>
      <c r="CY6" s="21">
        <f t="shared" ref="CY6:DG6" si="11">IF(CY7="",NA(),CY7)</f>
        <v>82.29</v>
      </c>
      <c r="CZ6" s="21">
        <f t="shared" si="11"/>
        <v>82.79</v>
      </c>
      <c r="DA6" s="21">
        <f t="shared" si="11"/>
        <v>82.22</v>
      </c>
      <c r="DB6" s="21">
        <f t="shared" si="11"/>
        <v>82.6</v>
      </c>
      <c r="DC6" s="21">
        <f t="shared" si="11"/>
        <v>84.7</v>
      </c>
      <c r="DD6" s="21">
        <f t="shared" si="11"/>
        <v>84.67</v>
      </c>
      <c r="DE6" s="21">
        <f t="shared" si="11"/>
        <v>84.39</v>
      </c>
      <c r="DF6" s="21">
        <f t="shared" si="11"/>
        <v>90.32</v>
      </c>
      <c r="DG6" s="21">
        <f t="shared" si="11"/>
        <v>90.05</v>
      </c>
      <c r="DH6" s="20" t="str">
        <f>IF(DH7="","",IF(DH7="-","【-】","【"&amp;SUBSTITUTE(TEXT(DH7,"#,##0.00"),"-","△")&amp;"】"))</f>
        <v>【87.80】</v>
      </c>
      <c r="DI6" s="21">
        <f>IF(DI7="",NA(),DI7)</f>
        <v>35.729999999999997</v>
      </c>
      <c r="DJ6" s="21">
        <f t="shared" ref="DJ6:DR6" si="12">IF(DJ7="",NA(),DJ7)</f>
        <v>37.33</v>
      </c>
      <c r="DK6" s="21">
        <f t="shared" si="12"/>
        <v>39.18</v>
      </c>
      <c r="DL6" s="21">
        <f t="shared" si="12"/>
        <v>41.38</v>
      </c>
      <c r="DM6" s="21">
        <f t="shared" si="12"/>
        <v>43.31</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x14ac:dyDescent="0.15">
      <c r="A7" s="14"/>
      <c r="B7" s="23">
        <v>2024</v>
      </c>
      <c r="C7" s="23">
        <v>22101</v>
      </c>
      <c r="D7" s="23">
        <v>46</v>
      </c>
      <c r="E7" s="23">
        <v>17</v>
      </c>
      <c r="F7" s="23">
        <v>5</v>
      </c>
      <c r="G7" s="23">
        <v>0</v>
      </c>
      <c r="H7" s="23" t="s">
        <v>96</v>
      </c>
      <c r="I7" s="23" t="s">
        <v>97</v>
      </c>
      <c r="J7" s="23" t="s">
        <v>98</v>
      </c>
      <c r="K7" s="23" t="s">
        <v>99</v>
      </c>
      <c r="L7" s="23" t="s">
        <v>100</v>
      </c>
      <c r="M7" s="23" t="s">
        <v>101</v>
      </c>
      <c r="N7" s="24" t="s">
        <v>102</v>
      </c>
      <c r="O7" s="24">
        <v>86.14</v>
      </c>
      <c r="P7" s="24">
        <v>17.940000000000001</v>
      </c>
      <c r="Q7" s="24">
        <v>98.68</v>
      </c>
      <c r="R7" s="24">
        <v>3124</v>
      </c>
      <c r="S7" s="24">
        <v>29353</v>
      </c>
      <c r="T7" s="24">
        <v>346.01</v>
      </c>
      <c r="U7" s="24">
        <v>84.83</v>
      </c>
      <c r="V7" s="24">
        <v>5236</v>
      </c>
      <c r="W7" s="24">
        <v>3.03</v>
      </c>
      <c r="X7" s="24">
        <v>1728.05</v>
      </c>
      <c r="Y7" s="24">
        <v>105.48</v>
      </c>
      <c r="Z7" s="24">
        <v>81.010000000000005</v>
      </c>
      <c r="AA7" s="24">
        <v>101.14</v>
      </c>
      <c r="AB7" s="24">
        <v>73.540000000000006</v>
      </c>
      <c r="AC7" s="24">
        <v>104.05</v>
      </c>
      <c r="AD7" s="24">
        <v>106.37</v>
      </c>
      <c r="AE7" s="24">
        <v>106.07</v>
      </c>
      <c r="AF7" s="24">
        <v>105.5</v>
      </c>
      <c r="AG7" s="24">
        <v>103.07</v>
      </c>
      <c r="AH7" s="24">
        <v>103.04</v>
      </c>
      <c r="AI7" s="24">
        <v>104.3</v>
      </c>
      <c r="AJ7" s="24">
        <v>706.04</v>
      </c>
      <c r="AK7" s="24">
        <v>779.51</v>
      </c>
      <c r="AL7" s="24">
        <v>786.95</v>
      </c>
      <c r="AM7" s="24">
        <v>583.58000000000004</v>
      </c>
      <c r="AN7" s="24">
        <v>0</v>
      </c>
      <c r="AO7" s="24">
        <v>139.02000000000001</v>
      </c>
      <c r="AP7" s="24">
        <v>132.04</v>
      </c>
      <c r="AQ7" s="24">
        <v>145.43</v>
      </c>
      <c r="AR7" s="24">
        <v>120.64</v>
      </c>
      <c r="AS7" s="24">
        <v>100.31</v>
      </c>
      <c r="AT7" s="24">
        <v>102.74</v>
      </c>
      <c r="AU7" s="24">
        <v>32.479999999999997</v>
      </c>
      <c r="AV7" s="24">
        <v>45.04</v>
      </c>
      <c r="AW7" s="24">
        <v>46.31</v>
      </c>
      <c r="AX7" s="24">
        <v>45.56</v>
      </c>
      <c r="AY7" s="24">
        <v>58.22</v>
      </c>
      <c r="AZ7" s="24">
        <v>29.13</v>
      </c>
      <c r="BA7" s="24">
        <v>35.69</v>
      </c>
      <c r="BB7" s="24">
        <v>38.4</v>
      </c>
      <c r="BC7" s="24">
        <v>39.82</v>
      </c>
      <c r="BD7" s="24">
        <v>41.03</v>
      </c>
      <c r="BE7" s="24">
        <v>47.19</v>
      </c>
      <c r="BF7" s="24">
        <v>0</v>
      </c>
      <c r="BG7" s="24">
        <v>0</v>
      </c>
      <c r="BH7" s="24">
        <v>0</v>
      </c>
      <c r="BI7" s="24">
        <v>0</v>
      </c>
      <c r="BJ7" s="24">
        <v>0</v>
      </c>
      <c r="BK7" s="24">
        <v>867.83</v>
      </c>
      <c r="BL7" s="24">
        <v>791.76</v>
      </c>
      <c r="BM7" s="24">
        <v>900.82</v>
      </c>
      <c r="BN7" s="24">
        <v>743.31</v>
      </c>
      <c r="BO7" s="24">
        <v>796.8</v>
      </c>
      <c r="BP7" s="24">
        <v>798.1</v>
      </c>
      <c r="BQ7" s="24">
        <v>56.44</v>
      </c>
      <c r="BR7" s="24">
        <v>51.82</v>
      </c>
      <c r="BS7" s="24">
        <v>46.37</v>
      </c>
      <c r="BT7" s="24">
        <v>38.369999999999997</v>
      </c>
      <c r="BU7" s="24">
        <v>66.510000000000005</v>
      </c>
      <c r="BV7" s="24">
        <v>57.08</v>
      </c>
      <c r="BW7" s="24">
        <v>56.26</v>
      </c>
      <c r="BX7" s="24">
        <v>52.94</v>
      </c>
      <c r="BY7" s="24">
        <v>61.15</v>
      </c>
      <c r="BZ7" s="24">
        <v>58.41</v>
      </c>
      <c r="CA7" s="24">
        <v>54.51</v>
      </c>
      <c r="CB7" s="24">
        <v>273.88</v>
      </c>
      <c r="CC7" s="24">
        <v>298.83999999999997</v>
      </c>
      <c r="CD7" s="24">
        <v>333.39</v>
      </c>
      <c r="CE7" s="24">
        <v>403.63</v>
      </c>
      <c r="CF7" s="24">
        <v>233.55</v>
      </c>
      <c r="CG7" s="24">
        <v>274.99</v>
      </c>
      <c r="CH7" s="24">
        <v>282.08999999999997</v>
      </c>
      <c r="CI7" s="24">
        <v>303.27999999999997</v>
      </c>
      <c r="CJ7" s="24">
        <v>250.43</v>
      </c>
      <c r="CK7" s="24">
        <v>267.33999999999997</v>
      </c>
      <c r="CL7" s="24">
        <v>286.33</v>
      </c>
      <c r="CM7" s="24">
        <v>53.52</v>
      </c>
      <c r="CN7" s="24">
        <v>52.41</v>
      </c>
      <c r="CO7" s="24">
        <v>47.93</v>
      </c>
      <c r="CP7" s="24">
        <v>73.17</v>
      </c>
      <c r="CQ7" s="24">
        <v>44.77</v>
      </c>
      <c r="CR7" s="24">
        <v>54.83</v>
      </c>
      <c r="CS7" s="24">
        <v>66.53</v>
      </c>
      <c r="CT7" s="24">
        <v>52.35</v>
      </c>
      <c r="CU7" s="24">
        <v>52.63</v>
      </c>
      <c r="CV7" s="24">
        <v>52.34</v>
      </c>
      <c r="CW7" s="24">
        <v>49.92</v>
      </c>
      <c r="CX7" s="24">
        <v>81.52</v>
      </c>
      <c r="CY7" s="24">
        <v>82.29</v>
      </c>
      <c r="CZ7" s="24">
        <v>82.79</v>
      </c>
      <c r="DA7" s="24">
        <v>82.22</v>
      </c>
      <c r="DB7" s="24">
        <v>82.6</v>
      </c>
      <c r="DC7" s="24">
        <v>84.7</v>
      </c>
      <c r="DD7" s="24">
        <v>84.67</v>
      </c>
      <c r="DE7" s="24">
        <v>84.39</v>
      </c>
      <c r="DF7" s="24">
        <v>90.32</v>
      </c>
      <c r="DG7" s="24">
        <v>90.05</v>
      </c>
      <c r="DH7" s="24">
        <v>87.8</v>
      </c>
      <c r="DI7" s="24">
        <v>35.729999999999997</v>
      </c>
      <c r="DJ7" s="24">
        <v>37.33</v>
      </c>
      <c r="DK7" s="24">
        <v>39.18</v>
      </c>
      <c r="DL7" s="24">
        <v>41.38</v>
      </c>
      <c r="DM7" s="24">
        <v>43.31</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0532</cp:lastModifiedBy>
  <cp:lastPrinted>2026-01-26T07:52:04Z</cp:lastPrinted>
  <dcterms:created xsi:type="dcterms:W3CDTF">2025-12-23T06:15:57Z</dcterms:created>
  <dcterms:modified xsi:type="dcterms:W3CDTF">2026-01-26T07:52:04Z</dcterms:modified>
  <cp:category/>
</cp:coreProperties>
</file>