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建設部\上下水道課１\000 総務係\02_県からの照会等\01_県市町村課_理財Ｇ\08_公営企業に係る経営比較分析表の分析等について\R7年度\"/>
    </mc:Choice>
  </mc:AlternateContent>
  <workbookProtection workbookAlgorithmName="SHA-512" workbookHashValue="VyMlNyDVVAENTuUfZOvM/ISLXmwUv4e3TltYP+/h5uKktLdcodSSb6VGgdYwuzv4CpiFQLgLA61L44n5rYuCvA==" workbookSaltValue="UrrIXzJNR1nTKut3IbrKm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<sst xmlns="http://schemas.openxmlformats.org/spreadsheetml/2006/main" count="236" uniqueCount="117">
  <si>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</si>
  <si>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</si>
  <si>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</si>
  <si>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</si>
  <si>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</si>
  <si>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</si>
  <si>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</si>
  <si>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</si>
  <si>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</si>
  <si>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</si>
  <si>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</si>
  <si>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</si>
  <si>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</si>
  <si>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</si>
  <si>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</si>
  <si>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</si>
  <si>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</si>
  <si>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</si>
  <si>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</si>
  <si>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</si>
  <si>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</si>
  <si>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</si>
  <si>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</si>
  <si>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</si>
  <si>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</si>
  <si>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</si>
  <si>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</si>
  <si>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</si>
  <si>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</si>
  <si>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</si>
  <si>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</si>
  <si>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</si>
  <si>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</si>
  <si>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</si>
  <si>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</si>
  <si>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</si>
  <si>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</si>
  <si>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</si>
  <si>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</si>
  <si>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</si>
  <si>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</si>
  <si>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</si>
  <si>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</si>
  <si>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</si>
  <si>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</si>
  <si>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</si>
  <si>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</si>
  <si>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</si>
  <si>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</si>
  <si>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</si>
  <si>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</si>
  <si>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</si>
  <si>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</si>
  <si>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</si>
  <si>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</si>
  <si>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</si>
  <si>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</si>
  <si>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</si>
  <si>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</si>
  <si>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</si>
  <si>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</si>
  <si>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</si>
  <si>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</si>
  <si>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</si>
  <si>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</si>
  <si>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</si>
  <si>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</si>
  <si>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</si>
  <si>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</si>
  <si>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</si>
  <si>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</si>
  <si>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</si>
  <si>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</si>
  <si>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</si>
  <si>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</si>
  <si>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</si>
  <si>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</si>
  <si>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</si>
  <si>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</si>
  <si>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</si>
  <si>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</si>
  <si>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</si>
  <si>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</si>
  <si>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</si>
  <si>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</si>
  <si>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</si>
  <si>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</si>
  <si>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</si>
  <si>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</si>
  <si>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</si>
  <si>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</si>
  <si>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</si>
  <si>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</si>
  <si>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</si>
  <si>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</si>
  <si>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</si>
  <si>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</si>
  <si>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</si>
  <si>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</si>
  <si>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</si>
  <si>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</si>
  <si>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</si>
  <si>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</si>
  <si>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</si>
  <si>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</si>
  <si>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</si>
  <si>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</si>
  <si>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</si>
  <si>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</si>
  <si>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</si>
  <si>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</si>
  <si>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</si>
  <si>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</si>
  <si>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</si>
  <si>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有形固定資産減価償却率については、類似団体平均値より高く右肩上がりに上昇しているため、今後、計画的に費用の平準化を図りながら更新する必要がある。
　管渠老朽化率および管渠改善率については、耐用年数を超えている管渠がないため比率なしであり、老朽化による管渠の破損等も発生していない。</t>
    <rPh sb="1" eb="3">
      <t>ユウケイ</t>
    </rPh>
    <rPh sb="3" eb="7">
      <t>コテイシサン</t>
    </rPh>
    <rPh sb="7" eb="11">
      <t>ゲンカショウキャク</t>
    </rPh>
    <rPh sb="11" eb="12">
      <t>リツ</t>
    </rPh>
    <rPh sb="18" eb="25">
      <t>ルイジダンタイヘイキンチ</t>
    </rPh>
    <rPh sb="27" eb="28">
      <t>タカ</t>
    </rPh>
    <rPh sb="29" eb="32">
      <t>ミギカタア</t>
    </rPh>
    <rPh sb="35" eb="37">
      <t>ジョウショウ</t>
    </rPh>
    <rPh sb="44" eb="46">
      <t>コンゴ</t>
    </rPh>
    <rPh sb="47" eb="50">
      <t>ケイカクテキ</t>
    </rPh>
    <rPh sb="75" eb="77">
      <t>カンキョ</t>
    </rPh>
    <rPh sb="77" eb="80">
      <t>ロウキュウカ</t>
    </rPh>
    <rPh sb="80" eb="81">
      <t>リツ</t>
    </rPh>
    <rPh sb="84" eb="86">
      <t>カンキョ</t>
    </rPh>
    <rPh sb="86" eb="89">
      <t>カイゼンリツ</t>
    </rPh>
    <rPh sb="95" eb="99">
      <t>タイヨウネンスウ</t>
    </rPh>
    <rPh sb="100" eb="101">
      <t>コ</t>
    </rPh>
    <rPh sb="105" eb="107">
      <t>カンキョ</t>
    </rPh>
    <rPh sb="112" eb="114">
      <t>ヒリツ</t>
    </rPh>
    <rPh sb="120" eb="123">
      <t>ロウキュウカ</t>
    </rPh>
    <rPh sb="126" eb="128">
      <t>カンキョ</t>
    </rPh>
    <rPh sb="129" eb="131">
      <t>ハソン</t>
    </rPh>
    <rPh sb="131" eb="132">
      <t>トウ</t>
    </rPh>
    <rPh sb="133" eb="135">
      <t>ハッセイ</t>
    </rPh>
    <phoneticPr fontId="4"/>
  </si>
  <si>
    <t>　経常収支比率および経費回収率について、令和６年度において100％以上に改善されているが、経営が安定した訳ではなく、依然として一般会計からの繰入金に依存している状況である。
　また、今後は人口減少に伴う収益の減少は避けられず、更新費用も増加する見込みであることから、より厳しい経営状況が続くと考えられるため、適正な料金の見直しや計画的な点検による早期修繕により汚水処理費の削減に努めるなど、より一層の経営改善を行う必要がある。</t>
    <rPh sb="45" eb="47">
      <t>ケイエイ</t>
    </rPh>
    <rPh sb="48" eb="50">
      <t>アンテイ</t>
    </rPh>
    <rPh sb="52" eb="53">
      <t>ワケ</t>
    </rPh>
    <rPh sb="58" eb="60">
      <t>イゼン</t>
    </rPh>
    <rPh sb="63" eb="67">
      <t>イッパンカイケイ</t>
    </rPh>
    <rPh sb="70" eb="73">
      <t>クリイレキン</t>
    </rPh>
    <rPh sb="74" eb="76">
      <t>イゾン</t>
    </rPh>
    <rPh sb="80" eb="82">
      <t>ジョウキョウ</t>
    </rPh>
    <rPh sb="91" eb="93">
      <t>コンゴ</t>
    </rPh>
    <rPh sb="94" eb="98">
      <t>ジンコウゲンショウ</t>
    </rPh>
    <rPh sb="99" eb="100">
      <t>トモナ</t>
    </rPh>
    <rPh sb="101" eb="103">
      <t>シュウエキ</t>
    </rPh>
    <rPh sb="104" eb="106">
      <t>ゲンショウ</t>
    </rPh>
    <rPh sb="107" eb="108">
      <t>サ</t>
    </rPh>
    <rPh sb="113" eb="115">
      <t>コウシン</t>
    </rPh>
    <rPh sb="115" eb="117">
      <t>ヒヨウ</t>
    </rPh>
    <rPh sb="118" eb="120">
      <t>ゾウカ</t>
    </rPh>
    <rPh sb="122" eb="124">
      <t>ミコ</t>
    </rPh>
    <rPh sb="135" eb="136">
      <t>キビ</t>
    </rPh>
    <rPh sb="138" eb="140">
      <t>ケイエイ</t>
    </rPh>
    <rPh sb="140" eb="142">
      <t>ジョウキョウ</t>
    </rPh>
    <rPh sb="143" eb="144">
      <t>ツヅ</t>
    </rPh>
    <rPh sb="146" eb="147">
      <t>カンガ</t>
    </rPh>
    <rPh sb="154" eb="156">
      <t>テキセイ</t>
    </rPh>
    <rPh sb="157" eb="159">
      <t>リョウキン</t>
    </rPh>
    <rPh sb="160" eb="162">
      <t>ミナオ</t>
    </rPh>
    <rPh sb="164" eb="167">
      <t>ケイカクテキ</t>
    </rPh>
    <rPh sb="168" eb="170">
      <t>テンケン</t>
    </rPh>
    <rPh sb="186" eb="188">
      <t>サクゲン</t>
    </rPh>
    <rPh sb="189" eb="190">
      <t>ツト</t>
    </rPh>
    <rPh sb="197" eb="199">
      <t>イッソウ</t>
    </rPh>
    <rPh sb="200" eb="202">
      <t>ケイエイ</t>
    </rPh>
    <rPh sb="202" eb="204">
      <t>カイゼン</t>
    </rPh>
    <rPh sb="205" eb="206">
      <t>オコナ</t>
    </rPh>
    <rPh sb="207" eb="209">
      <t>ヒツヨウ</t>
    </rPh>
    <phoneticPr fontId="4"/>
  </si>
  <si>
    <t xml:space="preserve">　経常収支比率および経費回収率について、令和６年度において100％以上に改善されているが、主に収益的収支と資本的収支における一般会計からの繰入金の配分を見直ししたことによるものであり、依然として一般会計からの繰入金に依存している状況に変わりなく、経営が安定しているものではない。
　汚水処理原価についても同様の事情により、汚水処理費が減少したものであるため、今後も引き続き汚水処理費の削減が必要である
　累積欠損金比率については、令和６年度に資本金を取崩し累積欠損金を解消したため、比率なしとなっている。
　流動比率については、年々上昇傾向にあるが、一般会計からの繰入金の増額と企業債残高の減少によるものであり、依然として短期的な債務に対する支払能力は類似団体平均値より低い状況である。
　企業債残高対事業規模比率については、令和元年度より一般会計において企業債残高を負担することと定めたため、比率なしである。
　施設利用率については、青森県岩木川流域下水道へ接続しているため、比率なしである。
　水洗化率については、過去５年間とも類似団体平均値を下回っているため、今後も水洗化率向上に努めていく必要がある。
</t>
    <rPh sb="1" eb="3">
      <t>ケイジョウ</t>
    </rPh>
    <rPh sb="3" eb="5">
      <t>シュウシ</t>
    </rPh>
    <rPh sb="5" eb="7">
      <t>ヒリツ</t>
    </rPh>
    <rPh sb="10" eb="12">
      <t>ケイヒ</t>
    </rPh>
    <rPh sb="12" eb="15">
      <t>カイシュウリツ</t>
    </rPh>
    <rPh sb="20" eb="22">
      <t>レイワ</t>
    </rPh>
    <rPh sb="23" eb="25">
      <t>ネンド</t>
    </rPh>
    <rPh sb="33" eb="35">
      <t>イジョウ</t>
    </rPh>
    <rPh sb="36" eb="38">
      <t>カイゼン</t>
    </rPh>
    <rPh sb="45" eb="46">
      <t>オモ</t>
    </rPh>
    <rPh sb="47" eb="50">
      <t>シュウエキテキ</t>
    </rPh>
    <rPh sb="50" eb="52">
      <t>シュウシ</t>
    </rPh>
    <rPh sb="53" eb="56">
      <t>シホンテキ</t>
    </rPh>
    <rPh sb="56" eb="58">
      <t>シュウシ</t>
    </rPh>
    <rPh sb="62" eb="66">
      <t>イッパンカイケイ</t>
    </rPh>
    <rPh sb="73" eb="75">
      <t>ハイブン</t>
    </rPh>
    <rPh sb="76" eb="78">
      <t>ミナオ</t>
    </rPh>
    <rPh sb="92" eb="94">
      <t>イゼン</t>
    </rPh>
    <rPh sb="152" eb="154">
      <t>ドウヨウ</t>
    </rPh>
    <rPh sb="155" eb="157">
      <t>ジジョウ</t>
    </rPh>
    <rPh sb="161" eb="163">
      <t>オスイ</t>
    </rPh>
    <rPh sb="163" eb="166">
      <t>ショリヒ</t>
    </rPh>
    <rPh sb="179" eb="181">
      <t>コンゴ</t>
    </rPh>
    <rPh sb="182" eb="183">
      <t>ヒ</t>
    </rPh>
    <rPh sb="184" eb="185">
      <t>ツヅ</t>
    </rPh>
    <rPh sb="202" eb="204">
      <t>ルイセキ</t>
    </rPh>
    <rPh sb="204" eb="207">
      <t>ケッソンキン</t>
    </rPh>
    <rPh sb="207" eb="209">
      <t>ヒリツ</t>
    </rPh>
    <rPh sb="215" eb="217">
      <t>レイワ</t>
    </rPh>
    <rPh sb="218" eb="220">
      <t>ネンド</t>
    </rPh>
    <rPh sb="221" eb="224">
      <t>シホンキン</t>
    </rPh>
    <rPh sb="225" eb="227">
      <t>トリクズ</t>
    </rPh>
    <rPh sb="264" eb="266">
      <t>ネンネン</t>
    </rPh>
    <rPh sb="266" eb="268">
      <t>ジョウショウ</t>
    </rPh>
    <rPh sb="268" eb="270">
      <t>ケイコウ</t>
    </rPh>
    <rPh sb="275" eb="279">
      <t>イッパンカイケイ</t>
    </rPh>
    <rPh sb="282" eb="285">
      <t>クリイレキン</t>
    </rPh>
    <rPh sb="286" eb="288">
      <t>ゾウガク</t>
    </rPh>
    <rPh sb="289" eb="292">
      <t>キギョウサイ</t>
    </rPh>
    <rPh sb="292" eb="294">
      <t>ザンダカ</t>
    </rPh>
    <rPh sb="295" eb="297">
      <t>ゲンショウ</t>
    </rPh>
    <rPh sb="306" eb="308">
      <t>イゼン</t>
    </rPh>
    <rPh sb="311" eb="314">
      <t>タンキテキ</t>
    </rPh>
    <rPh sb="315" eb="317">
      <t>サイム</t>
    </rPh>
    <rPh sb="318" eb="319">
      <t>タイ</t>
    </rPh>
    <rPh sb="321" eb="323">
      <t>シハラ</t>
    </rPh>
    <rPh sb="323" eb="325">
      <t>ノウリョク</t>
    </rPh>
    <rPh sb="326" eb="330">
      <t>ルイジダンタイ</t>
    </rPh>
    <rPh sb="330" eb="333">
      <t>ヘイキンチ</t>
    </rPh>
    <rPh sb="335" eb="336">
      <t>ヒク</t>
    </rPh>
    <rPh sb="337" eb="339">
      <t>ジョウキョウ</t>
    </rPh>
    <rPh sb="345" eb="348">
      <t>キギョウサイ</t>
    </rPh>
    <rPh sb="348" eb="350">
      <t>ザンダカ</t>
    </rPh>
    <rPh sb="350" eb="351">
      <t>タイ</t>
    </rPh>
    <rPh sb="351" eb="353">
      <t>ジギョウ</t>
    </rPh>
    <rPh sb="353" eb="355">
      <t>キボ</t>
    </rPh>
    <rPh sb="355" eb="357">
      <t>ヒリツ</t>
    </rPh>
    <rPh sb="363" eb="365">
      <t>レイワ</t>
    </rPh>
    <rPh sb="365" eb="368">
      <t>ガンネンド</t>
    </rPh>
    <rPh sb="370" eb="374">
      <t>イッパンカイケイ</t>
    </rPh>
    <rPh sb="378" eb="381">
      <t>キギョウサイ</t>
    </rPh>
    <rPh sb="381" eb="383">
      <t>ザンダカ</t>
    </rPh>
    <rPh sb="384" eb="386">
      <t>フタン</t>
    </rPh>
    <rPh sb="391" eb="392">
      <t>サダ</t>
    </rPh>
    <rPh sb="397" eb="399">
      <t>ヒリツ</t>
    </rPh>
    <rPh sb="407" eb="412">
      <t>シセツリヨウリツ</t>
    </rPh>
    <rPh sb="418" eb="421">
      <t>アオモリケン</t>
    </rPh>
    <rPh sb="421" eb="424">
      <t>イワキガワ</t>
    </rPh>
    <rPh sb="424" eb="426">
      <t>リュウイキ</t>
    </rPh>
    <rPh sb="426" eb="429">
      <t>ゲスイドウ</t>
    </rPh>
    <rPh sb="430" eb="432">
      <t>セツゾク</t>
    </rPh>
    <rPh sb="449" eb="453">
      <t>スイセンカリツ</t>
    </rPh>
    <rPh sb="459" eb="461">
      <t>カコ</t>
    </rPh>
    <rPh sb="462" eb="464">
      <t>ネンカン</t>
    </rPh>
    <rPh sb="466" eb="470">
      <t>ルイジダンタイ</t>
    </rPh>
    <rPh sb="470" eb="473">
      <t>ヘイキンチ</t>
    </rPh>
    <rPh sb="474" eb="476">
      <t>シタマワ</t>
    </rPh>
    <rPh sb="483" eb="485">
      <t>コンゴ</t>
    </rPh>
    <rPh sb="486" eb="490">
      <t>スイセンカリツ</t>
    </rPh>
    <rPh sb="490" eb="492">
      <t>コウジョウ</t>
    </rPh>
    <rPh sb="493" eb="494">
      <t>ツト</t>
    </rPh>
    <rPh sb="498" eb="5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</si>
</sst>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93-485A-9137-0D0D0962CA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6393-485A-9137-0D0D0962CA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2E-4BA6-BA7F-647C4842B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C52E-4BA6-BA7F-647C4842B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83.64</c:v>
                </c:pt>
                <c:pt idx="1">
                  <c:v>84.07</c:v>
                </c:pt>
                <c:pt idx="2">
                  <c:v>84.36</c:v>
                </c:pt>
                <c:pt idx="3">
                  <c:v>84.75</c:v>
                </c:pt>
                <c:pt idx="4">
                  <c:v>84.7</c:v>
                </c:pt>
              </c:numCache>
            </c:numRef>
          </c:val>
          <c:extLst>
            <c:ext xmlns:c16="http://schemas.microsoft.com/office/drawing/2014/chart" uri="{C3380CC4-5D6E-409C-BE32-E72D297353CC}">
              <c16:uniqueId val="{00000000-5EF2-4EB5-898F-FBA0F9BD07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5EF2-4EB5-898F-FBA0F9BD07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83.86</c:v>
                </c:pt>
                <c:pt idx="1">
                  <c:v>79.790000000000006</c:v>
                </c:pt>
                <c:pt idx="2">
                  <c:v>90.21</c:v>
                </c:pt>
                <c:pt idx="3">
                  <c:v>89.07</c:v>
                </c:pt>
                <c:pt idx="4">
                  <c:v>103.8</c:v>
                </c:pt>
              </c:numCache>
            </c:numRef>
          </c:val>
          <c:extLst>
            <c:ext xmlns:c16="http://schemas.microsoft.com/office/drawing/2014/chart" uri="{C3380CC4-5D6E-409C-BE32-E72D297353CC}">
              <c16:uniqueId val="{00000000-A784-4E01-9752-C5E687B160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A784-4E01-9752-C5E687B160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31.57</c:v>
                </c:pt>
                <c:pt idx="1">
                  <c:v>33.56</c:v>
                </c:pt>
                <c:pt idx="2">
                  <c:v>35.799999999999997</c:v>
                </c:pt>
                <c:pt idx="3">
                  <c:v>36.950000000000003</c:v>
                </c:pt>
                <c:pt idx="4">
                  <c:v>39.26</c:v>
                </c:pt>
              </c:numCache>
            </c:numRef>
          </c:val>
          <c:extLst>
            <c:ext xmlns:c16="http://schemas.microsoft.com/office/drawing/2014/chart" uri="{C3380CC4-5D6E-409C-BE32-E72D297353CC}">
              <c16:uniqueId val="{00000000-1215-4CF0-B4DF-D29938208F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1215-4CF0-B4DF-D29938208F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D2-4BF3-80E3-D0F9B641EF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21D2-4BF3-80E3-D0F9B641EF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11.76</c:v>
                </c:pt>
                <c:pt idx="3" formatCode="#,##0.00;&quot;△&quot;#,##0.00;&quot;-&quot;">
                  <c:v>25.65</c:v>
                </c:pt>
                <c:pt idx="4">
                  <c:v>0</c:v>
                </c:pt>
              </c:numCache>
            </c:numRef>
          </c:val>
          <c:extLst>
            <c:ext xmlns:c16="http://schemas.microsoft.com/office/drawing/2014/chart" uri="{C3380CC4-5D6E-409C-BE32-E72D297353CC}">
              <c16:uniqueId val="{00000000-E52B-49C8-82A4-313AB89184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E52B-49C8-82A4-313AB89184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24.04</c:v>
                </c:pt>
                <c:pt idx="1">
                  <c:v>25.91</c:v>
                </c:pt>
                <c:pt idx="2">
                  <c:v>31.09</c:v>
                </c:pt>
                <c:pt idx="3">
                  <c:v>52.61</c:v>
                </c:pt>
                <c:pt idx="4">
                  <c:v>55.27</c:v>
                </c:pt>
              </c:numCache>
            </c:numRef>
          </c:val>
          <c:extLst>
            <c:ext xmlns:c16="http://schemas.microsoft.com/office/drawing/2014/chart" uri="{C3380CC4-5D6E-409C-BE32-E72D297353CC}">
              <c16:uniqueId val="{00000000-0785-4B98-A003-63632546C2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785-4B98-A003-63632546C2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0E-4728-AEF6-5C20AFFC0E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7E0E-4728-AEF6-5C20AFFC0E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70.959999999999994</c:v>
                </c:pt>
                <c:pt idx="1">
                  <c:v>71.42</c:v>
                </c:pt>
                <c:pt idx="2">
                  <c:v>69.73</c:v>
                </c:pt>
                <c:pt idx="3">
                  <c:v>68.650000000000006</c:v>
                </c:pt>
                <c:pt idx="4">
                  <c:v>106.44</c:v>
                </c:pt>
              </c:numCache>
            </c:numRef>
          </c:val>
          <c:extLst>
            <c:ext xmlns:c16="http://schemas.microsoft.com/office/drawing/2014/chart" uri="{C3380CC4-5D6E-409C-BE32-E72D297353CC}">
              <c16:uniqueId val="{00000000-1B07-425E-9CFD-85C0E3D752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1B07-425E-9CFD-85C0E3D752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226.83</c:v>
                </c:pt>
                <c:pt idx="1">
                  <c:v>226.64</c:v>
                </c:pt>
                <c:pt idx="2">
                  <c:v>232.72</c:v>
                </c:pt>
                <c:pt idx="3">
                  <c:v>237.74</c:v>
                </c:pt>
                <c:pt idx="4">
                  <c:v>154.26</c:v>
                </c:pt>
              </c:numCache>
            </c:numRef>
          </c:val>
          <c:extLst>
            <c:ext xmlns:c16="http://schemas.microsoft.com/office/drawing/2014/chart" uri="{C3380CC4-5D6E-409C-BE32-E72D297353CC}">
              <c16:uniqueId val="{00000000-13A7-4911-BFA8-986CE6C615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3A7-4911-BFA8-986CE6C615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3" zoomScaleNormal="100" workbookViewId="0">
      <selection activeCell="CC30" sqref="CC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平川市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29353</v>
      </c>
      <c r="AM8" s="44"/>
      <c r="AN8" s="44"/>
      <c r="AO8" s="44"/>
      <c r="AP8" s="44"/>
      <c r="AQ8" s="44"/>
      <c r="AR8" s="44"/>
      <c r="AS8" s="44"/>
      <c r="AT8" s="45">
        <f>データ!T6</f>
        <v>346.01</v>
      </c>
      <c r="AU8" s="45"/>
      <c r="AV8" s="45"/>
      <c r="AW8" s="45"/>
      <c r="AX8" s="45"/>
      <c r="AY8" s="45"/>
      <c r="AZ8" s="45"/>
      <c r="BA8" s="45"/>
      <c r="BB8" s="45">
        <f>データ!U6</f>
        <v>84.83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80.709999999999994</v>
      </c>
      <c r="J10" s="45"/>
      <c r="K10" s="45"/>
      <c r="L10" s="45"/>
      <c r="M10" s="45"/>
      <c r="N10" s="45"/>
      <c r="O10" s="45"/>
      <c r="P10" s="45">
        <f>データ!P6</f>
        <v>75.760000000000005</v>
      </c>
      <c r="Q10" s="45"/>
      <c r="R10" s="45"/>
      <c r="S10" s="45"/>
      <c r="T10" s="45"/>
      <c r="U10" s="45"/>
      <c r="V10" s="45"/>
      <c r="W10" s="45">
        <f>データ!Q6</f>
        <v>81.67</v>
      </c>
      <c r="X10" s="45"/>
      <c r="Y10" s="45"/>
      <c r="Z10" s="45"/>
      <c r="AA10" s="45"/>
      <c r="AB10" s="45"/>
      <c r="AC10" s="45"/>
      <c r="AD10" s="44">
        <f>データ!R6</f>
        <v>3124</v>
      </c>
      <c r="AE10" s="44"/>
      <c r="AF10" s="44"/>
      <c r="AG10" s="44"/>
      <c r="AH10" s="44"/>
      <c r="AI10" s="44"/>
      <c r="AJ10" s="44"/>
      <c r="AK10" s="2"/>
      <c r="AL10" s="44">
        <f>データ!V6</f>
        <v>22112</v>
      </c>
      <c r="AM10" s="44"/>
      <c r="AN10" s="44"/>
      <c r="AO10" s="44"/>
      <c r="AP10" s="44"/>
      <c r="AQ10" s="44"/>
      <c r="AR10" s="44"/>
      <c r="AS10" s="44"/>
      <c r="AT10" s="45">
        <f>データ!W6</f>
        <v>8.43</v>
      </c>
      <c r="AU10" s="45"/>
      <c r="AV10" s="45"/>
      <c r="AW10" s="45"/>
      <c r="AX10" s="45"/>
      <c r="AY10" s="45"/>
      <c r="AZ10" s="45"/>
      <c r="BA10" s="45"/>
      <c r="BB10" s="45">
        <f>データ!X6</f>
        <v>2623.01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Z1mSM4DOW97F5RTIKhEyO38lrG5LqrYVQgklfXzl7MgvpEYCduchjrCYPSwr7kB/LUkloiEl4qRQUTYJpFrAg==" saltValue="oHGJ5tnQtCIsVqTjA3Aa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22101</v>
      </c>
      <c r="D6" s="19">
        <f t="shared" si="3"/>
        <v>46</v>
      </c>
      <c r="E6" s="19">
        <f t="shared" si="3"/>
        <v>17</v>
      </c>
      <c r="F6" s="19">
        <f t="shared" si="3"/>
        <v>1</v>
      </c>
      <c r="G6" s="19">
        <f t="shared" si="3"/>
        <v>0</v>
      </c>
      <c r="H6" s="19" t="str">
        <f t="shared" si="3"/>
        <v>青森県　平川市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80.709999999999994</v>
      </c>
      <c r="P6" s="20">
        <f t="shared" si="3"/>
        <v>75.760000000000005</v>
      </c>
      <c r="Q6" s="20">
        <f t="shared" si="3"/>
        <v>81.67</v>
      </c>
      <c r="R6" s="20">
        <f t="shared" si="3"/>
        <v>3124</v>
      </c>
      <c r="S6" s="20">
        <f t="shared" si="3"/>
        <v>29353</v>
      </c>
      <c r="T6" s="20">
        <f t="shared" si="3"/>
        <v>346.01</v>
      </c>
      <c r="U6" s="20">
        <f t="shared" si="3"/>
        <v>84.83</v>
      </c>
      <c r="V6" s="20">
        <f t="shared" si="3"/>
        <v>22112</v>
      </c>
      <c r="W6" s="20">
        <f t="shared" si="3"/>
        <v>8.43</v>
      </c>
      <c r="X6" s="20">
        <f t="shared" si="3"/>
        <v>2623.01</v>
      </c>
      <c r="Y6" s="21">
        <f>IF(Y7="",NA(),Y7)</f>
        <v>83.86</v>
      </c>
      <c r="Z6" s="21">
        <f t="shared" ref="Z6:AH6" si="4">IF(Z7="",NA(),Z7)</f>
        <v>79.790000000000006</v>
      </c>
      <c r="AA6" s="21">
        <f t="shared" si="4"/>
        <v>90.21</v>
      </c>
      <c r="AB6" s="21">
        <f t="shared" si="4"/>
        <v>89.07</v>
      </c>
      <c r="AC6" s="21">
        <f t="shared" si="4"/>
        <v>103.8</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1">
        <f t="shared" si="5"/>
        <v>11.76</v>
      </c>
      <c r="AM6" s="21">
        <f t="shared" si="5"/>
        <v>25.65</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24.04</v>
      </c>
      <c r="AV6" s="21">
        <f t="shared" ref="AV6:BD6" si="6">IF(AV7="",NA(),AV7)</f>
        <v>25.91</v>
      </c>
      <c r="AW6" s="21">
        <f t="shared" si="6"/>
        <v>31.09</v>
      </c>
      <c r="AX6" s="21">
        <f t="shared" si="6"/>
        <v>52.61</v>
      </c>
      <c r="AY6" s="21">
        <f t="shared" si="6"/>
        <v>55.27</v>
      </c>
      <c r="AZ6" s="21">
        <f t="shared" si="6"/>
        <v>55.6</v>
      </c>
      <c r="BA6" s="21">
        <f t="shared" si="6"/>
        <v>59.4</v>
      </c>
      <c r="BB6" s="21">
        <f t="shared" si="6"/>
        <v>68.27</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70.959999999999994</v>
      </c>
      <c r="BR6" s="21">
        <f t="shared" ref="BR6:BZ6" si="8">IF(BR7="",NA(),BR7)</f>
        <v>71.42</v>
      </c>
      <c r="BS6" s="21">
        <f t="shared" si="8"/>
        <v>69.73</v>
      </c>
      <c r="BT6" s="21">
        <f t="shared" si="8"/>
        <v>68.650000000000006</v>
      </c>
      <c r="BU6" s="21">
        <f t="shared" si="8"/>
        <v>106.44</v>
      </c>
      <c r="BV6" s="21">
        <f t="shared" si="8"/>
        <v>88.25</v>
      </c>
      <c r="BW6" s="21">
        <f t="shared" si="8"/>
        <v>90.17</v>
      </c>
      <c r="BX6" s="21">
        <f t="shared" si="8"/>
        <v>88.71</v>
      </c>
      <c r="BY6" s="21">
        <f t="shared" si="8"/>
        <v>90.23</v>
      </c>
      <c r="BZ6" s="21">
        <f t="shared" si="8"/>
        <v>90.78</v>
      </c>
      <c r="CA6" s="20" t="str">
        <f>IF(CA7="","",IF(CA7="-","【-】","【"&amp;SUBSTITUTE(TEXT(CA7,"#,##0.00"),"-","△")&amp;"】"))</f>
        <v>【97.94】</v>
      </c>
      <c r="CB6" s="21">
        <f>IF(CB7="",NA(),CB7)</f>
        <v>226.83</v>
      </c>
      <c r="CC6" s="21">
        <f t="shared" ref="CC6:CK6" si="9">IF(CC7="",NA(),CC7)</f>
        <v>226.64</v>
      </c>
      <c r="CD6" s="21">
        <f t="shared" si="9"/>
        <v>232.72</v>
      </c>
      <c r="CE6" s="21">
        <f t="shared" si="9"/>
        <v>237.74</v>
      </c>
      <c r="CF6" s="21">
        <f t="shared" si="9"/>
        <v>154.26</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83.64</v>
      </c>
      <c r="CY6" s="21">
        <f t="shared" ref="CY6:DG6" si="11">IF(CY7="",NA(),CY7)</f>
        <v>84.07</v>
      </c>
      <c r="CZ6" s="21">
        <f t="shared" si="11"/>
        <v>84.36</v>
      </c>
      <c r="DA6" s="21">
        <f t="shared" si="11"/>
        <v>84.75</v>
      </c>
      <c r="DB6" s="21">
        <f t="shared" si="11"/>
        <v>84.7</v>
      </c>
      <c r="DC6" s="21">
        <f t="shared" si="11"/>
        <v>90.72</v>
      </c>
      <c r="DD6" s="21">
        <f t="shared" si="11"/>
        <v>91.07</v>
      </c>
      <c r="DE6" s="21">
        <f t="shared" si="11"/>
        <v>90.67</v>
      </c>
      <c r="DF6" s="21">
        <f t="shared" si="11"/>
        <v>90.62</v>
      </c>
      <c r="DG6" s="21">
        <f t="shared" si="11"/>
        <v>90.79</v>
      </c>
      <c r="DH6" s="20" t="str">
        <f>IF(DH7="","",IF(DH7="-","【-】","【"&amp;SUBSTITUTE(TEXT(DH7,"#,##0.00"),"-","△")&amp;"】"))</f>
        <v>【96.00】</v>
      </c>
      <c r="DI6" s="21">
        <f>IF(DI7="",NA(),DI7)</f>
        <v>31.57</v>
      </c>
      <c r="DJ6" s="21">
        <f t="shared" ref="DJ6:DR6" si="12">IF(DJ7="",NA(),DJ7)</f>
        <v>33.56</v>
      </c>
      <c r="DK6" s="21">
        <f t="shared" si="12"/>
        <v>35.799999999999997</v>
      </c>
      <c r="DL6" s="21">
        <f t="shared" si="12"/>
        <v>36.950000000000003</v>
      </c>
      <c r="DM6" s="21">
        <f t="shared" si="12"/>
        <v>39.26</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22101</v>
      </c>
      <c r="D7" s="23">
        <v>46</v>
      </c>
      <c r="E7" s="23">
        <v>17</v>
      </c>
      <c r="F7" s="23">
        <v>1</v>
      </c>
      <c r="G7" s="23">
        <v>0</v>
      </c>
      <c r="H7" s="23" t="s">
        <v>96</v>
      </c>
      <c r="I7" s="23" t="s">
        <v>97</v>
      </c>
      <c r="J7" s="23" t="s">
        <v>98</v>
      </c>
      <c r="K7" s="23" t="s">
        <v>99</v>
      </c>
      <c r="L7" s="23" t="s">
        <v>100</v>
      </c>
      <c r="M7" s="23" t="s">
        <v>101</v>
      </c>
      <c r="N7" s="24" t="s">
        <v>102</v>
      </c>
      <c r="O7" s="24">
        <v>80.709999999999994</v>
      </c>
      <c r="P7" s="24">
        <v>75.760000000000005</v>
      </c>
      <c r="Q7" s="24">
        <v>81.67</v>
      </c>
      <c r="R7" s="24">
        <v>3124</v>
      </c>
      <c r="S7" s="24">
        <v>29353</v>
      </c>
      <c r="T7" s="24">
        <v>346.01</v>
      </c>
      <c r="U7" s="24">
        <v>84.83</v>
      </c>
      <c r="V7" s="24">
        <v>22112</v>
      </c>
      <c r="W7" s="24">
        <v>8.43</v>
      </c>
      <c r="X7" s="24">
        <v>2623.01</v>
      </c>
      <c r="Y7" s="24">
        <v>83.86</v>
      </c>
      <c r="Z7" s="24">
        <v>79.790000000000006</v>
      </c>
      <c r="AA7" s="24">
        <v>90.21</v>
      </c>
      <c r="AB7" s="24">
        <v>89.07</v>
      </c>
      <c r="AC7" s="24">
        <v>103.8</v>
      </c>
      <c r="AD7" s="24">
        <v>106.5</v>
      </c>
      <c r="AE7" s="24">
        <v>106.22</v>
      </c>
      <c r="AF7" s="24">
        <v>107.01</v>
      </c>
      <c r="AG7" s="24">
        <v>106.53</v>
      </c>
      <c r="AH7" s="24">
        <v>105.5</v>
      </c>
      <c r="AI7" s="24">
        <v>105.36</v>
      </c>
      <c r="AJ7" s="24">
        <v>0</v>
      </c>
      <c r="AK7" s="24">
        <v>0</v>
      </c>
      <c r="AL7" s="24">
        <v>11.76</v>
      </c>
      <c r="AM7" s="24">
        <v>25.65</v>
      </c>
      <c r="AN7" s="24">
        <v>0</v>
      </c>
      <c r="AO7" s="24">
        <v>18.36</v>
      </c>
      <c r="AP7" s="24">
        <v>18.010000000000002</v>
      </c>
      <c r="AQ7" s="24">
        <v>23.86</v>
      </c>
      <c r="AR7" s="24">
        <v>18.41</v>
      </c>
      <c r="AS7" s="24">
        <v>16.91</v>
      </c>
      <c r="AT7" s="24">
        <v>3.12</v>
      </c>
      <c r="AU7" s="24">
        <v>24.04</v>
      </c>
      <c r="AV7" s="24">
        <v>25.91</v>
      </c>
      <c r="AW7" s="24">
        <v>31.09</v>
      </c>
      <c r="AX7" s="24">
        <v>52.61</v>
      </c>
      <c r="AY7" s="24">
        <v>55.27</v>
      </c>
      <c r="AZ7" s="24">
        <v>55.6</v>
      </c>
      <c r="BA7" s="24">
        <v>59.4</v>
      </c>
      <c r="BB7" s="24">
        <v>68.27</v>
      </c>
      <c r="BC7" s="24">
        <v>74.790000000000006</v>
      </c>
      <c r="BD7" s="24">
        <v>73.930000000000007</v>
      </c>
      <c r="BE7" s="24">
        <v>82.75</v>
      </c>
      <c r="BF7" s="24">
        <v>0</v>
      </c>
      <c r="BG7" s="24">
        <v>0</v>
      </c>
      <c r="BH7" s="24">
        <v>0</v>
      </c>
      <c r="BI7" s="24">
        <v>0</v>
      </c>
      <c r="BJ7" s="24">
        <v>0</v>
      </c>
      <c r="BK7" s="24">
        <v>789.08</v>
      </c>
      <c r="BL7" s="24">
        <v>747.84</v>
      </c>
      <c r="BM7" s="24">
        <v>804.98</v>
      </c>
      <c r="BN7" s="24">
        <v>767.56</v>
      </c>
      <c r="BO7" s="24">
        <v>795.22</v>
      </c>
      <c r="BP7" s="24">
        <v>602.55999999999995</v>
      </c>
      <c r="BQ7" s="24">
        <v>70.959999999999994</v>
      </c>
      <c r="BR7" s="24">
        <v>71.42</v>
      </c>
      <c r="BS7" s="24">
        <v>69.73</v>
      </c>
      <c r="BT7" s="24">
        <v>68.650000000000006</v>
      </c>
      <c r="BU7" s="24">
        <v>106.44</v>
      </c>
      <c r="BV7" s="24">
        <v>88.25</v>
      </c>
      <c r="BW7" s="24">
        <v>90.17</v>
      </c>
      <c r="BX7" s="24">
        <v>88.71</v>
      </c>
      <c r="BY7" s="24">
        <v>90.23</v>
      </c>
      <c r="BZ7" s="24">
        <v>90.78</v>
      </c>
      <c r="CA7" s="24">
        <v>97.94</v>
      </c>
      <c r="CB7" s="24">
        <v>226.83</v>
      </c>
      <c r="CC7" s="24">
        <v>226.64</v>
      </c>
      <c r="CD7" s="24">
        <v>232.72</v>
      </c>
      <c r="CE7" s="24">
        <v>237.74</v>
      </c>
      <c r="CF7" s="24">
        <v>154.26</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83.64</v>
      </c>
      <c r="CY7" s="24">
        <v>84.07</v>
      </c>
      <c r="CZ7" s="24">
        <v>84.36</v>
      </c>
      <c r="DA7" s="24">
        <v>84.75</v>
      </c>
      <c r="DB7" s="24">
        <v>84.7</v>
      </c>
      <c r="DC7" s="24">
        <v>90.72</v>
      </c>
      <c r="DD7" s="24">
        <v>91.07</v>
      </c>
      <c r="DE7" s="24">
        <v>90.67</v>
      </c>
      <c r="DF7" s="24">
        <v>90.62</v>
      </c>
      <c r="DG7" s="24">
        <v>90.79</v>
      </c>
      <c r="DH7" s="24">
        <v>96</v>
      </c>
      <c r="DI7" s="24">
        <v>31.57</v>
      </c>
      <c r="DJ7" s="24">
        <v>33.56</v>
      </c>
      <c r="DK7" s="24">
        <v>35.799999999999997</v>
      </c>
      <c r="DL7" s="24">
        <v>36.950000000000003</v>
      </c>
      <c r="DM7" s="24">
        <v>39.26</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0532</cp:lastModifiedBy>
  <cp:lastPrinted>2026-01-26T07:14:36Z</cp:lastPrinted>
  <dcterms:created xsi:type="dcterms:W3CDTF">2025-12-23T05:56:14Z</dcterms:created>
  <dcterms:modified xsi:type="dcterms:W3CDTF">2026-01-28T04:37:06Z</dcterms:modified>
  <cp:category/>
</cp:coreProperties>
</file>