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192.168.14.52\FileServer\下水道課\101_財務会計\51_経営比較分析表\2025(令和6年度分)\提出\"/>
    </mc:Choice>
  </mc:AlternateContent>
  <xr:revisionPtr revIDLastSave="0" documentId="13_ncr:1_{0A1D8736-864D-4589-B76C-979CCC3F0B3A}" xr6:coauthVersionLast="44" xr6:coauthVersionMax="44" xr10:uidLastSave="{00000000-0000-0000-0000-000000000000}"/>
  <workbookProtection workbookAlgorithmName="SHA-512" workbookHashValue="Lv3RAoBeLEDW2DesY/6GsIfI1jNU03TMSfEZB6LIX0pUb4+hhwrhcj1jmchRdCJz5K06+wh2WVCQ4z81W0LFUA==" workbookSaltValue="sTgIsTAw6X+g6xMFbXtQ6w==" workbookSpinCount="100000" lockStructure="1"/>
  <bookViews>
    <workbookView xWindow="1470" yWindow="1470" windowWidth="21600" windowHeight="112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P10" i="4" s="1"/>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H85" i="4"/>
  <c r="E85" i="4"/>
  <c r="BB10" i="4"/>
  <c r="AT10" i="4"/>
  <c r="AT8" i="4"/>
  <c r="W8" i="4"/>
  <c r="P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<sst xmlns="http://schemas.openxmlformats.org/spreadsheetml/2006/main" count="231" uniqueCount="115">
  <si>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</si>
  <si>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</si>
  <si>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</si>
  <si>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</si>
  <si>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</si>
  <si>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</si>
  <si>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</si>
  <si>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</si>
  <si>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</si>
  <si>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</si>
  <si>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</si>
  <si>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</si>
  <si>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</si>
  <si>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</si>
  <si>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</si>
  <si>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</si>
  <si>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</si>
  <si>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</si>
  <si>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</si>
  <si>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</si>
  <si>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</si>
  <si>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</si>
  <si>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</si>
  <si>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</si>
  <si>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</si>
  <si>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</si>
  <si>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</si>
  <si>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</si>
  <si>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</si>
  <si>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</si>
  <si>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</si>
  <si>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</si>
  <si>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</si>
  <si>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</si>
  <si>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</si>
  <si>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</si>
  <si>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</si>
  <si>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</si>
  <si>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</si>
  <si>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</si>
  <si>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</si>
  <si>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</si>
  <si>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</si>
  <si>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</si>
  <si>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</si>
  <si>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</si>
  <si>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</si>
  <si>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</si>
  <si>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</si>
  <si>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</si>
  <si>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</si>
  <si>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</si>
  <si>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</si>
  <si>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</si>
  <si>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</si>
  <si>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</si>
  <si>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</si>
  <si>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</si>
  <si>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</si>
  <si>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</si>
  <si>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</si>
  <si>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</si>
  <si>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</si>
  <si>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</si>
  <si>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</si>
  <si>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</si>
  <si>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</si>
  <si>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</si>
  <si>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</si>
  <si>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</si>
  <si>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</si>
  <si>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</si>
  <si>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</si>
  <si>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</si>
  <si>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</si>
  <si>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</si>
  <si>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</si>
  <si>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</si>
  <si>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</si>
  <si>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</si>
  <si>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</si>
  <si>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</si>
  <si>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</si>
  <si>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</si>
  <si>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</si>
  <si>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</si>
  <si>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</si>
  <si>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</si>
  <si>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</si>
  <si>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</si>
  <si>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</si>
  <si>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</si>
  <si>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</si>
  <si>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</si>
  <si>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</si>
  <si>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</si>
  <si>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つがる市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</si>
  <si>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</si>
  <si>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</si>
  <si>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</si>
  <si>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</si>
  <si>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</si>
  <si>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</si>
  <si>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</si>
  <si>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</si>
  <si>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</si>
  <si>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</si>
  <si>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</si>
  <si>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</si>
  <si>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</si>
  <si>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</si>
  <si>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</si>
  <si>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
有形固定資産減価償却率が類似団体を大きく下回るのは、企業会計へ移行した際に各固定資産の取得価格を、その時点での残存価格で計上したことによるものである。
②管渠老朽化率、③管渠改善率
平成15年度に供用開始し、21年経過している。地方公営企業法上の管渠の耐用年数50年に達していないため、老朽化率は算出されていない。法定耐用年数には達していないが、ストックマネジメント計画等を活用し、今後の投資計画を見込む必要がある。</t>
    <phoneticPr fontId="4"/>
  </si>
  <si>
    <t>地域の人口減少や少子高齢化に伴い、有収水量の減少、使用料収入の減少が見込まれる中、処理場機器の更新や、管渠の更新を控え、収支や一般会計からの繰入金に多大な影響をもたらすことが考えられる。
そのため、処理施設の能力見直しや統廃合、維持管理の共同化を推進するとともに、ストックマネジメント計画や経営戦略、汚水処理構想を鑑み、適切な使用料改定の検討も含め、計画的に設備投資を行い事業を継続していく。</t>
    <phoneticPr fontId="4"/>
  </si>
  <si>
    <t>①経常収支比率、②累積欠損金比率
全国平均及び類似団体平均と比較し良好な結果である。一般会計繰入金が多額となっているため、今後も収支改善を図る必要がある。
③流動比率
現金の増によって前年度より改善し全国平均を上回った。今後は償還の推移に合わせ、老朽化施設の更新投資を計画的に進める必要がある。
④企業債残高対事業規模比率
企業債償還に対して一般会計が負担することになっているため当該値は0となっている。今後の企業債残高については、効率的な施設整備を基本として、可能な限り費用を抑制し、将来の投資に備える財源確保に努めたい。
⑤経費回収率
全国平均及び類似団体平均と比較し良好であるが、100％を下回っているため、接続率向上及び維持管理経費の削減を図っていく。
⑥汚水処理原価
低い接続率のため、全国平均及び類似団体平均と比較し高額である。接続率向上及び維持管理経費の削減を図っていく。
⑦施設利用率
低水準となっており、低い接続率や人口減少が要因と考えられる。
⑧水洗化率
全国平均、類似団体を大幅に下回っている。老年世帯の率が高く、水洗化に踏み切れない家庭が多く存在することが原因と考えられる。今後も水洗化率向上のため普及促進に取り組んでいく。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</si>
</sst>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245-44F0-B392-E23482C5DAB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6245-44F0-B392-E23482C5DAB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24.62</c:v>
                </c:pt>
                <c:pt idx="1">
                  <c:v>28.54</c:v>
                </c:pt>
                <c:pt idx="2">
                  <c:v>27.85</c:v>
                </c:pt>
                <c:pt idx="3">
                  <c:v>27.15</c:v>
                </c:pt>
                <c:pt idx="4">
                  <c:v>27.69</c:v>
                </c:pt>
              </c:numCache>
            </c:numRef>
          </c:val>
          <c:extLst>
            <c:ext xmlns:c16="http://schemas.microsoft.com/office/drawing/2014/chart" uri="{C3380CC4-5D6E-409C-BE32-E72D297353CC}">
              <c16:uniqueId val="{00000000-8FE3-40F5-9B6C-EFA61525396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8FE3-40F5-9B6C-EFA61525396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50.68</c:v>
                </c:pt>
                <c:pt idx="1">
                  <c:v>51.72</c:v>
                </c:pt>
                <c:pt idx="2">
                  <c:v>51.56</c:v>
                </c:pt>
                <c:pt idx="3">
                  <c:v>50.81</c:v>
                </c:pt>
                <c:pt idx="4">
                  <c:v>51.42</c:v>
                </c:pt>
              </c:numCache>
            </c:numRef>
          </c:val>
          <c:extLst>
            <c:ext xmlns:c16="http://schemas.microsoft.com/office/drawing/2014/chart" uri="{C3380CC4-5D6E-409C-BE32-E72D297353CC}">
              <c16:uniqueId val="{00000000-BAFF-426F-BDF2-3821E52B5DD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BAFF-426F-BDF2-3821E52B5DD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109.12</c:v>
                </c:pt>
                <c:pt idx="1">
                  <c:v>109.42</c:v>
                </c:pt>
                <c:pt idx="2">
                  <c:v>104.5</c:v>
                </c:pt>
                <c:pt idx="3">
                  <c:v>106.24</c:v>
                </c:pt>
                <c:pt idx="4">
                  <c:v>107.02</c:v>
                </c:pt>
              </c:numCache>
            </c:numRef>
          </c:val>
          <c:extLst>
            <c:ext xmlns:c16="http://schemas.microsoft.com/office/drawing/2014/chart" uri="{C3380CC4-5D6E-409C-BE32-E72D297353CC}">
              <c16:uniqueId val="{00000000-D47B-4BF3-8B0F-4409CD9A4CE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D47B-4BF3-8B0F-4409CD9A4CE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5.46</c:v>
                </c:pt>
                <c:pt idx="1">
                  <c:v>10.62</c:v>
                </c:pt>
                <c:pt idx="2">
                  <c:v>14.41</c:v>
                </c:pt>
                <c:pt idx="3">
                  <c:v>17.75</c:v>
                </c:pt>
                <c:pt idx="4">
                  <c:v>20.75</c:v>
                </c:pt>
              </c:numCache>
            </c:numRef>
          </c:val>
          <c:extLst>
            <c:ext xmlns:c16="http://schemas.microsoft.com/office/drawing/2014/chart" uri="{C3380CC4-5D6E-409C-BE32-E72D297353CC}">
              <c16:uniqueId val="{00000000-DA8C-483F-B581-A5B252C6D58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DA8C-483F-B581-A5B252C6D58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45C-4608-8F5A-A9D255BD695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045C-4608-8F5A-A9D255BD695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B87-462C-A489-5915977AE50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5B87-462C-A489-5915977AE50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34.729999999999997</c:v>
                </c:pt>
                <c:pt idx="1">
                  <c:v>41.21</c:v>
                </c:pt>
                <c:pt idx="2">
                  <c:v>48.28</c:v>
                </c:pt>
                <c:pt idx="3">
                  <c:v>57.1</c:v>
                </c:pt>
                <c:pt idx="4">
                  <c:v>66.650000000000006</c:v>
                </c:pt>
              </c:numCache>
            </c:numRef>
          </c:val>
          <c:extLst>
            <c:ext xmlns:c16="http://schemas.microsoft.com/office/drawing/2014/chart" uri="{C3380CC4-5D6E-409C-BE32-E72D297353CC}">
              <c16:uniqueId val="{00000000-2EFE-4735-BB2B-B1E665AD88B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2EFE-4735-BB2B-B1E665AD88B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C5C-435E-B5A0-C021D471D40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3C5C-435E-B5A0-C021D471D40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73.58</c:v>
                </c:pt>
                <c:pt idx="1">
                  <c:v>73.28</c:v>
                </c:pt>
                <c:pt idx="2">
                  <c:v>87.59</c:v>
                </c:pt>
                <c:pt idx="3">
                  <c:v>87.98</c:v>
                </c:pt>
                <c:pt idx="4">
                  <c:v>84.28</c:v>
                </c:pt>
              </c:numCache>
            </c:numRef>
          </c:val>
          <c:extLst>
            <c:ext xmlns:c16="http://schemas.microsoft.com/office/drawing/2014/chart" uri="{C3380CC4-5D6E-409C-BE32-E72D297353CC}">
              <c16:uniqueId val="{00000000-1E3F-497D-8BCF-2F1F0CE38CD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1E3F-497D-8BCF-2F1F0CE38CD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271.38</c:v>
                </c:pt>
                <c:pt idx="1">
                  <c:v>269.39</c:v>
                </c:pt>
                <c:pt idx="2">
                  <c:v>233.65</c:v>
                </c:pt>
                <c:pt idx="3">
                  <c:v>250.94</c:v>
                </c:pt>
                <c:pt idx="4">
                  <c:v>264.57</c:v>
                </c:pt>
              </c:numCache>
            </c:numRef>
          </c:val>
          <c:extLst>
            <c:ext xmlns:c16="http://schemas.microsoft.com/office/drawing/2014/chart" uri="{C3380CC4-5D6E-409C-BE32-E72D297353CC}">
              <c16:uniqueId val="{00000000-1F46-4306-AC6B-07643C11B8C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1F46-4306-AC6B-07643C11B8C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T1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青森県　つがる市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71" t="str">
        <f>データ!$M$6</f>
        <v>非設置</v>
      </c>
      <c r="AE8" s="71"/>
      <c r="AF8" s="71"/>
      <c r="AG8" s="71"/>
      <c r="AH8" s="71"/>
      <c r="AI8" s="71"/>
      <c r="AJ8" s="71"/>
      <c r="AK8" s="3"/>
      <c r="AL8" s="44">
        <f>データ!S6</f>
        <v>28806</v>
      </c>
      <c r="AM8" s="44"/>
      <c r="AN8" s="44"/>
      <c r="AO8" s="44"/>
      <c r="AP8" s="44"/>
      <c r="AQ8" s="44"/>
      <c r="AR8" s="44"/>
      <c r="AS8" s="44"/>
      <c r="AT8" s="45">
        <f>データ!T6</f>
        <v>253.55</v>
      </c>
      <c r="AU8" s="45"/>
      <c r="AV8" s="45"/>
      <c r="AW8" s="45"/>
      <c r="AX8" s="45"/>
      <c r="AY8" s="45"/>
      <c r="AZ8" s="45"/>
      <c r="BA8" s="45"/>
      <c r="BB8" s="45">
        <f>データ!U6</f>
        <v>113.61</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67.87</v>
      </c>
      <c r="J10" s="45"/>
      <c r="K10" s="45"/>
      <c r="L10" s="45"/>
      <c r="M10" s="45"/>
      <c r="N10" s="45"/>
      <c r="O10" s="45"/>
      <c r="P10" s="45">
        <f>データ!P6</f>
        <v>6.17</v>
      </c>
      <c r="Q10" s="45"/>
      <c r="R10" s="45"/>
      <c r="S10" s="45"/>
      <c r="T10" s="45"/>
      <c r="U10" s="45"/>
      <c r="V10" s="45"/>
      <c r="W10" s="45">
        <f>データ!Q6</f>
        <v>72.209999999999994</v>
      </c>
      <c r="X10" s="45"/>
      <c r="Y10" s="45"/>
      <c r="Z10" s="45"/>
      <c r="AA10" s="45"/>
      <c r="AB10" s="45"/>
      <c r="AC10" s="45"/>
      <c r="AD10" s="44">
        <f>データ!R6</f>
        <v>3410</v>
      </c>
      <c r="AE10" s="44"/>
      <c r="AF10" s="44"/>
      <c r="AG10" s="44"/>
      <c r="AH10" s="44"/>
      <c r="AI10" s="44"/>
      <c r="AJ10" s="44"/>
      <c r="AK10" s="2"/>
      <c r="AL10" s="44">
        <f>データ!V6</f>
        <v>1760</v>
      </c>
      <c r="AM10" s="44"/>
      <c r="AN10" s="44"/>
      <c r="AO10" s="44"/>
      <c r="AP10" s="44"/>
      <c r="AQ10" s="44"/>
      <c r="AR10" s="44"/>
      <c r="AS10" s="44"/>
      <c r="AT10" s="45">
        <f>データ!W6</f>
        <v>1.35</v>
      </c>
      <c r="AU10" s="45"/>
      <c r="AV10" s="45"/>
      <c r="AW10" s="45"/>
      <c r="AX10" s="45"/>
      <c r="AY10" s="45"/>
      <c r="AZ10" s="45"/>
      <c r="BA10" s="45"/>
      <c r="BB10" s="45">
        <f>データ!X6</f>
        <v>1303.7</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K3yfL6Y4yPS2Jy5CWAAcXYsOSC1Q6+Vtyykl7971rGMzVELlpEsf+rwaXMfYt5woGfIHPQeGRgI3WobUUHEO3w==" saltValue="A8H5kND4vJke1mCML64hK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22098</v>
      </c>
      <c r="D6" s="19">
        <f t="shared" si="3"/>
        <v>46</v>
      </c>
      <c r="E6" s="19">
        <f t="shared" si="3"/>
        <v>17</v>
      </c>
      <c r="F6" s="19">
        <f t="shared" si="3"/>
        <v>4</v>
      </c>
      <c r="G6" s="19">
        <f t="shared" si="3"/>
        <v>0</v>
      </c>
      <c r="H6" s="19" t="str">
        <f t="shared" si="3"/>
        <v>青森県　つがる市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67.87</v>
      </c>
      <c r="P6" s="20">
        <f t="shared" si="3"/>
        <v>6.17</v>
      </c>
      <c r="Q6" s="20">
        <f t="shared" si="3"/>
        <v>72.209999999999994</v>
      </c>
      <c r="R6" s="20">
        <f t="shared" si="3"/>
        <v>3410</v>
      </c>
      <c r="S6" s="20">
        <f t="shared" si="3"/>
        <v>28806</v>
      </c>
      <c r="T6" s="20">
        <f t="shared" si="3"/>
        <v>253.55</v>
      </c>
      <c r="U6" s="20">
        <f t="shared" si="3"/>
        <v>113.61</v>
      </c>
      <c r="V6" s="20">
        <f t="shared" si="3"/>
        <v>1760</v>
      </c>
      <c r="W6" s="20">
        <f t="shared" si="3"/>
        <v>1.35</v>
      </c>
      <c r="X6" s="20">
        <f t="shared" si="3"/>
        <v>1303.7</v>
      </c>
      <c r="Y6" s="21">
        <f>IF(Y7="",NA(),Y7)</f>
        <v>109.12</v>
      </c>
      <c r="Z6" s="21">
        <f t="shared" ref="Z6:AH6" si="4">IF(Z7="",NA(),Z7)</f>
        <v>109.42</v>
      </c>
      <c r="AA6" s="21">
        <f t="shared" si="4"/>
        <v>104.5</v>
      </c>
      <c r="AB6" s="21">
        <f t="shared" si="4"/>
        <v>106.24</v>
      </c>
      <c r="AC6" s="21">
        <f t="shared" si="4"/>
        <v>107.02</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34.729999999999997</v>
      </c>
      <c r="AV6" s="21">
        <f t="shared" ref="AV6:BD6" si="6">IF(AV7="",NA(),AV7)</f>
        <v>41.21</v>
      </c>
      <c r="AW6" s="21">
        <f t="shared" si="6"/>
        <v>48.28</v>
      </c>
      <c r="AX6" s="21">
        <f t="shared" si="6"/>
        <v>57.1</v>
      </c>
      <c r="AY6" s="21">
        <f t="shared" si="6"/>
        <v>66.650000000000006</v>
      </c>
      <c r="AZ6" s="21">
        <f t="shared" si="6"/>
        <v>44.24</v>
      </c>
      <c r="BA6" s="21">
        <f t="shared" si="6"/>
        <v>43.07</v>
      </c>
      <c r="BB6" s="21">
        <f t="shared" si="6"/>
        <v>45.42</v>
      </c>
      <c r="BC6" s="21">
        <f t="shared" si="6"/>
        <v>50.63</v>
      </c>
      <c r="BD6" s="21">
        <f t="shared" si="6"/>
        <v>53.28</v>
      </c>
      <c r="BE6" s="20" t="str">
        <f>IF(BE7="","",IF(BE7="-","【-】","【"&amp;SUBSTITUTE(TEXT(BE7,"#,##0.00"),"-","△")&amp;"】"))</f>
        <v>【50.90】</v>
      </c>
      <c r="BF6" s="20">
        <f>IF(BF7="",NA(),BF7)</f>
        <v>0</v>
      </c>
      <c r="BG6" s="20">
        <f t="shared" ref="BG6:BO6" si="7">IF(BG7="",NA(),BG7)</f>
        <v>0</v>
      </c>
      <c r="BH6" s="20">
        <f t="shared" si="7"/>
        <v>0</v>
      </c>
      <c r="BI6" s="20">
        <f t="shared" si="7"/>
        <v>0</v>
      </c>
      <c r="BJ6" s="20">
        <f t="shared" si="7"/>
        <v>0</v>
      </c>
      <c r="BK6" s="21">
        <f t="shared" si="7"/>
        <v>1258.43</v>
      </c>
      <c r="BL6" s="21">
        <f t="shared" si="7"/>
        <v>1163.75</v>
      </c>
      <c r="BM6" s="21">
        <f t="shared" si="7"/>
        <v>1195.47</v>
      </c>
      <c r="BN6" s="21">
        <f t="shared" si="7"/>
        <v>1168.69</v>
      </c>
      <c r="BO6" s="21">
        <f t="shared" si="7"/>
        <v>1142.44</v>
      </c>
      <c r="BP6" s="20" t="str">
        <f>IF(BP7="","",IF(BP7="-","【-】","【"&amp;SUBSTITUTE(TEXT(BP7,"#,##0.00"),"-","△")&amp;"】"))</f>
        <v>【1,099.15】</v>
      </c>
      <c r="BQ6" s="21">
        <f>IF(BQ7="",NA(),BQ7)</f>
        <v>73.58</v>
      </c>
      <c r="BR6" s="21">
        <f t="shared" ref="BR6:BZ6" si="8">IF(BR7="",NA(),BR7)</f>
        <v>73.28</v>
      </c>
      <c r="BS6" s="21">
        <f t="shared" si="8"/>
        <v>87.59</v>
      </c>
      <c r="BT6" s="21">
        <f t="shared" si="8"/>
        <v>87.98</v>
      </c>
      <c r="BU6" s="21">
        <f t="shared" si="8"/>
        <v>84.28</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271.38</v>
      </c>
      <c r="CC6" s="21">
        <f t="shared" ref="CC6:CK6" si="9">IF(CC7="",NA(),CC7)</f>
        <v>269.39</v>
      </c>
      <c r="CD6" s="21">
        <f t="shared" si="9"/>
        <v>233.65</v>
      </c>
      <c r="CE6" s="21">
        <f t="shared" si="9"/>
        <v>250.94</v>
      </c>
      <c r="CF6" s="21">
        <f t="shared" si="9"/>
        <v>264.57</v>
      </c>
      <c r="CG6" s="21">
        <f t="shared" si="9"/>
        <v>224.88</v>
      </c>
      <c r="CH6" s="21">
        <f t="shared" si="9"/>
        <v>228.64</v>
      </c>
      <c r="CI6" s="21">
        <f t="shared" si="9"/>
        <v>239.46</v>
      </c>
      <c r="CJ6" s="21">
        <f t="shared" si="9"/>
        <v>233.15</v>
      </c>
      <c r="CK6" s="21">
        <f t="shared" si="9"/>
        <v>252.17</v>
      </c>
      <c r="CL6" s="20" t="str">
        <f>IF(CL7="","",IF(CL7="-","【-】","【"&amp;SUBSTITUTE(TEXT(CL7,"#,##0.00"),"-","△")&amp;"】"))</f>
        <v>【225.78】</v>
      </c>
      <c r="CM6" s="21">
        <f>IF(CM7="",NA(),CM7)</f>
        <v>24.62</v>
      </c>
      <c r="CN6" s="21">
        <f t="shared" ref="CN6:CV6" si="10">IF(CN7="",NA(),CN7)</f>
        <v>28.54</v>
      </c>
      <c r="CO6" s="21">
        <f t="shared" si="10"/>
        <v>27.85</v>
      </c>
      <c r="CP6" s="21">
        <f t="shared" si="10"/>
        <v>27.15</v>
      </c>
      <c r="CQ6" s="21">
        <f t="shared" si="10"/>
        <v>27.69</v>
      </c>
      <c r="CR6" s="21">
        <f t="shared" si="10"/>
        <v>42.4</v>
      </c>
      <c r="CS6" s="21">
        <f t="shared" si="10"/>
        <v>42.28</v>
      </c>
      <c r="CT6" s="21">
        <f t="shared" si="10"/>
        <v>41.06</v>
      </c>
      <c r="CU6" s="21">
        <f t="shared" si="10"/>
        <v>42.09</v>
      </c>
      <c r="CV6" s="21">
        <f t="shared" si="10"/>
        <v>42.15</v>
      </c>
      <c r="CW6" s="20" t="str">
        <f>IF(CW7="","",IF(CW7="-","【-】","【"&amp;SUBSTITUTE(TEXT(CW7,"#,##0.00"),"-","△")&amp;"】"))</f>
        <v>【43.17】</v>
      </c>
      <c r="CX6" s="21">
        <f>IF(CX7="",NA(),CX7)</f>
        <v>50.68</v>
      </c>
      <c r="CY6" s="21">
        <f t="shared" ref="CY6:DG6" si="11">IF(CY7="",NA(),CY7)</f>
        <v>51.72</v>
      </c>
      <c r="CZ6" s="21">
        <f t="shared" si="11"/>
        <v>51.56</v>
      </c>
      <c r="DA6" s="21">
        <f t="shared" si="11"/>
        <v>50.81</v>
      </c>
      <c r="DB6" s="21">
        <f t="shared" si="11"/>
        <v>51.42</v>
      </c>
      <c r="DC6" s="21">
        <f t="shared" si="11"/>
        <v>84.19</v>
      </c>
      <c r="DD6" s="21">
        <f t="shared" si="11"/>
        <v>84.34</v>
      </c>
      <c r="DE6" s="21">
        <f t="shared" si="11"/>
        <v>84.34</v>
      </c>
      <c r="DF6" s="21">
        <f t="shared" si="11"/>
        <v>84.73</v>
      </c>
      <c r="DG6" s="21">
        <f t="shared" si="11"/>
        <v>84.21</v>
      </c>
      <c r="DH6" s="20" t="str">
        <f>IF(DH7="","",IF(DH7="-","【-】","【"&amp;SUBSTITUTE(TEXT(DH7,"#,##0.00"),"-","△")&amp;"】"))</f>
        <v>【86.31】</v>
      </c>
      <c r="DI6" s="21">
        <f>IF(DI7="",NA(),DI7)</f>
        <v>5.46</v>
      </c>
      <c r="DJ6" s="21">
        <f t="shared" ref="DJ6:DR6" si="12">IF(DJ7="",NA(),DJ7)</f>
        <v>10.62</v>
      </c>
      <c r="DK6" s="21">
        <f t="shared" si="12"/>
        <v>14.41</v>
      </c>
      <c r="DL6" s="21">
        <f t="shared" si="12"/>
        <v>17.75</v>
      </c>
      <c r="DM6" s="21">
        <f t="shared" si="12"/>
        <v>20.75</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22098</v>
      </c>
      <c r="D7" s="23">
        <v>46</v>
      </c>
      <c r="E7" s="23">
        <v>17</v>
      </c>
      <c r="F7" s="23">
        <v>4</v>
      </c>
      <c r="G7" s="23">
        <v>0</v>
      </c>
      <c r="H7" s="23" t="s">
        <v>96</v>
      </c>
      <c r="I7" s="23" t="s">
        <v>97</v>
      </c>
      <c r="J7" s="23" t="s">
        <v>98</v>
      </c>
      <c r="K7" s="23" t="s">
        <v>99</v>
      </c>
      <c r="L7" s="23" t="s">
        <v>100</v>
      </c>
      <c r="M7" s="23" t="s">
        <v>101</v>
      </c>
      <c r="N7" s="24" t="s">
        <v>102</v>
      </c>
      <c r="O7" s="24">
        <v>67.87</v>
      </c>
      <c r="P7" s="24">
        <v>6.17</v>
      </c>
      <c r="Q7" s="24">
        <v>72.209999999999994</v>
      </c>
      <c r="R7" s="24">
        <v>3410</v>
      </c>
      <c r="S7" s="24">
        <v>28806</v>
      </c>
      <c r="T7" s="24">
        <v>253.55</v>
      </c>
      <c r="U7" s="24">
        <v>113.61</v>
      </c>
      <c r="V7" s="24">
        <v>1760</v>
      </c>
      <c r="W7" s="24">
        <v>1.35</v>
      </c>
      <c r="X7" s="24">
        <v>1303.7</v>
      </c>
      <c r="Y7" s="24">
        <v>109.12</v>
      </c>
      <c r="Z7" s="24">
        <v>109.42</v>
      </c>
      <c r="AA7" s="24">
        <v>104.5</v>
      </c>
      <c r="AB7" s="24">
        <v>106.24</v>
      </c>
      <c r="AC7" s="24">
        <v>107.02</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34.729999999999997</v>
      </c>
      <c r="AV7" s="24">
        <v>41.21</v>
      </c>
      <c r="AW7" s="24">
        <v>48.28</v>
      </c>
      <c r="AX7" s="24">
        <v>57.1</v>
      </c>
      <c r="AY7" s="24">
        <v>66.650000000000006</v>
      </c>
      <c r="AZ7" s="24">
        <v>44.24</v>
      </c>
      <c r="BA7" s="24">
        <v>43.07</v>
      </c>
      <c r="BB7" s="24">
        <v>45.42</v>
      </c>
      <c r="BC7" s="24">
        <v>50.63</v>
      </c>
      <c r="BD7" s="24">
        <v>53.28</v>
      </c>
      <c r="BE7" s="24">
        <v>50.9</v>
      </c>
      <c r="BF7" s="24">
        <v>0</v>
      </c>
      <c r="BG7" s="24">
        <v>0</v>
      </c>
      <c r="BH7" s="24">
        <v>0</v>
      </c>
      <c r="BI7" s="24">
        <v>0</v>
      </c>
      <c r="BJ7" s="24">
        <v>0</v>
      </c>
      <c r="BK7" s="24">
        <v>1258.43</v>
      </c>
      <c r="BL7" s="24">
        <v>1163.75</v>
      </c>
      <c r="BM7" s="24">
        <v>1195.47</v>
      </c>
      <c r="BN7" s="24">
        <v>1168.69</v>
      </c>
      <c r="BO7" s="24">
        <v>1142.44</v>
      </c>
      <c r="BP7" s="24">
        <v>1099.1500000000001</v>
      </c>
      <c r="BQ7" s="24">
        <v>73.58</v>
      </c>
      <c r="BR7" s="24">
        <v>73.28</v>
      </c>
      <c r="BS7" s="24">
        <v>87.59</v>
      </c>
      <c r="BT7" s="24">
        <v>87.98</v>
      </c>
      <c r="BU7" s="24">
        <v>84.28</v>
      </c>
      <c r="BV7" s="24">
        <v>73.36</v>
      </c>
      <c r="BW7" s="24">
        <v>72.599999999999994</v>
      </c>
      <c r="BX7" s="24">
        <v>69.430000000000007</v>
      </c>
      <c r="BY7" s="24">
        <v>70.709999999999994</v>
      </c>
      <c r="BZ7" s="24">
        <v>66.63</v>
      </c>
      <c r="CA7" s="24">
        <v>72.92</v>
      </c>
      <c r="CB7" s="24">
        <v>271.38</v>
      </c>
      <c r="CC7" s="24">
        <v>269.39</v>
      </c>
      <c r="CD7" s="24">
        <v>233.65</v>
      </c>
      <c r="CE7" s="24">
        <v>250.94</v>
      </c>
      <c r="CF7" s="24">
        <v>264.57</v>
      </c>
      <c r="CG7" s="24">
        <v>224.88</v>
      </c>
      <c r="CH7" s="24">
        <v>228.64</v>
      </c>
      <c r="CI7" s="24">
        <v>239.46</v>
      </c>
      <c r="CJ7" s="24">
        <v>233.15</v>
      </c>
      <c r="CK7" s="24">
        <v>252.17</v>
      </c>
      <c r="CL7" s="24">
        <v>225.78</v>
      </c>
      <c r="CM7" s="24">
        <v>24.62</v>
      </c>
      <c r="CN7" s="24">
        <v>28.54</v>
      </c>
      <c r="CO7" s="24">
        <v>27.85</v>
      </c>
      <c r="CP7" s="24">
        <v>27.15</v>
      </c>
      <c r="CQ7" s="24">
        <v>27.69</v>
      </c>
      <c r="CR7" s="24">
        <v>42.4</v>
      </c>
      <c r="CS7" s="24">
        <v>42.28</v>
      </c>
      <c r="CT7" s="24">
        <v>41.06</v>
      </c>
      <c r="CU7" s="24">
        <v>42.09</v>
      </c>
      <c r="CV7" s="24">
        <v>42.15</v>
      </c>
      <c r="CW7" s="24">
        <v>43.17</v>
      </c>
      <c r="CX7" s="24">
        <v>50.68</v>
      </c>
      <c r="CY7" s="24">
        <v>51.72</v>
      </c>
      <c r="CZ7" s="24">
        <v>51.56</v>
      </c>
      <c r="DA7" s="24">
        <v>50.81</v>
      </c>
      <c r="DB7" s="24">
        <v>51.42</v>
      </c>
      <c r="DC7" s="24">
        <v>84.19</v>
      </c>
      <c r="DD7" s="24">
        <v>84.34</v>
      </c>
      <c r="DE7" s="24">
        <v>84.34</v>
      </c>
      <c r="DF7" s="24">
        <v>84.73</v>
      </c>
      <c r="DG7" s="24">
        <v>84.21</v>
      </c>
      <c r="DH7" s="24">
        <v>86.31</v>
      </c>
      <c r="DI7" s="24">
        <v>5.46</v>
      </c>
      <c r="DJ7" s="24">
        <v>10.62</v>
      </c>
      <c r="DK7" s="24">
        <v>14.41</v>
      </c>
      <c r="DL7" s="24">
        <v>17.75</v>
      </c>
      <c r="DM7" s="24">
        <v>20.75</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古川　樹生</cp:lastModifiedBy>
  <cp:lastPrinted>2026-01-27T05:23:24Z</cp:lastPrinted>
  <dcterms:created xsi:type="dcterms:W3CDTF">2025-12-23T06:08:33Z</dcterms:created>
  <dcterms:modified xsi:type="dcterms:W3CDTF">2026-01-27T05:23:48Z</dcterms:modified>
  <cp:category/>
</cp:coreProperties>
</file>