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192.168.14.52\FileServer\下水道課\101_財務会計\51_経営比較分析表\2025(令和6年度分)\提出\"/>
    </mc:Choice>
  </mc:AlternateContent>
  <xr:revisionPtr revIDLastSave="0" documentId="13_ncr:1_{14D30BFD-A1DC-4EF7-8D52-01AB5DC971EB}" xr6:coauthVersionLast="44" xr6:coauthVersionMax="44" xr10:uidLastSave="{00000000-0000-0000-0000-000000000000}"/>
  <workbookProtection workbookAlgorithmName="SHA-512" workbookHashValue="MXRV3ku0C+5kViXPAzOZtDTSfFaluGAn/a9u11GzqkEWXIVY4P/wuEtg/iOKdGF1N5uKiLwgn8l4hEdo6slj8Q==" workbookSaltValue="Wzch8asxiLz9lsuRH6oJPA==" workbookSpinCount="100000" lockStructure="1"/>
  <bookViews>
    <workbookView xWindow="7320" yWindow="-60" windowWidth="21600" windowHeight="112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I85" i="4"/>
  <c r="G85" i="4"/>
  <c r="I10" i="4"/>
  <c r="AL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<sst xmlns="http://schemas.openxmlformats.org/spreadsheetml/2006/main" count="231" uniqueCount="115">
  <si>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</si>
  <si>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</si>
  <si>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</si>
  <si>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</si>
  <si>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</si>
  <si>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</si>
  <si>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</si>
  <si>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</si>
  <si>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</si>
  <si>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</si>
  <si>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</si>
  <si>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</si>
  <si>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</si>
  <si>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</si>
  <si>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</si>
  <si>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</si>
  <si>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</si>
  <si>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</si>
  <si>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</si>
  <si>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</si>
  <si>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</si>
  <si>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</si>
  <si>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</si>
  <si>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</si>
  <si>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</si>
  <si>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</si>
  <si>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</si>
  <si>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</si>
  <si>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</si>
  <si>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</si>
  <si>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</si>
  <si>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</si>
  <si>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</si>
  <si>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</si>
  <si>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</si>
  <si>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</si>
  <si>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</si>
  <si>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</si>
  <si>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</si>
  <si>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</si>
  <si>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</si>
  <si>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</si>
  <si>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</si>
  <si>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</si>
  <si>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</si>
  <si>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</si>
  <si>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</si>
  <si>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</si>
  <si>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</si>
  <si>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</si>
  <si>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</si>
  <si>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</si>
  <si>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</si>
  <si>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</si>
  <si>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</si>
  <si>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</si>
  <si>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</si>
  <si>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</si>
  <si>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</si>
  <si>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</si>
  <si>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</si>
  <si>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</si>
  <si>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</si>
  <si>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</si>
  <si>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</si>
  <si>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</si>
  <si>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</si>
  <si>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</si>
  <si>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</si>
  <si>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</si>
  <si>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</si>
  <si>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</si>
  <si>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</si>
  <si>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</si>
  <si>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</si>
  <si>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</si>
  <si>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</si>
  <si>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</si>
  <si>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</si>
  <si>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</si>
  <si>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</si>
  <si>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</si>
  <si>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</si>
  <si>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</si>
  <si>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</si>
  <si>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</si>
  <si>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</si>
  <si>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</si>
  <si>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</si>
  <si>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</si>
  <si>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</si>
  <si>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</si>
  <si>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</si>
  <si>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</si>
  <si>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</si>
  <si>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</si>
  <si>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つがる市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</si>
  <si>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</si>
  <si>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</si>
  <si>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</si>
  <si>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</si>
  <si>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</si>
  <si>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</si>
  <si>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</si>
  <si>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</si>
  <si>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</si>
  <si>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</si>
  <si>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</si>
  <si>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</si>
  <si>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</si>
  <si>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</si>
  <si>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</si>
  <si>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有形固定資産減価償却率が類似団体を大きく下回るのは、企業会計へ移行した際に各固定資産の取得価格を、その時点での残存価格で計上したことによるものである。
②管渠老朽化率、③管渠改善率
昭和61年度に供用開始し、38年経過している。地方公営企業法上の管渠の耐用年数50年に達していないため、老朽化率は算出されていないが、現在、維持管理計画を策定中であり、今後の投資計画を見込む必要がある。</t>
    <phoneticPr fontId="4"/>
  </si>
  <si>
    <t>①経常収支比率、②累積欠損金比率
全国平均及び類似団体平均と比較し良好な結果である。一般会計繰入金が多額となっているため、今後も収支改善を図る必要がある。
③流動比率
前年度より改善し全国平均を上回った。今後は償還の推移に合わせ、老朽化施設の更新投資を計画的に進める必要がある。
④企業債残高対事業規模比率
企業債償還に対して一般会計が負担することになっているため当該値は0となっている。今後の企業債残高については、効率的な施設整備を基本として、可能な限り費用を抑制し、将来の投資に備える財源確保に努めたい。
⑤経費回収率
全国平均及び類似団体平均と比較し良好であるが、維持管理経費等の汚水処理費の増加により100％を下回っているため、今後も維持管理経費の削減が求められる。
⑥汚水処理原価
現在は平均と比較し低い値となっているが、今後の設備の維持管理や設備投資が多額となることが予測されるため、注視する必要がある。
⑦施設利用率
全国平均、類似団体平均と比較すると低い値を示しており、低い接続率や人口の減少が原因と考えられる。
⑧水洗化率
全国平均、類似団体を大幅に下回っている。老年世帯の率が高く、水洗化に踏み切れない家庭が多く存在することが原因と考えられる。今後も水洗化率向上のため普及促進に取り組んでいく。</t>
    <phoneticPr fontId="4"/>
  </si>
  <si>
    <t>地域の人口減少や少子高齢化に伴い、有収水量の減少、使用料収入の減少が見込まれる中、処理場機器の更新や、管渠の更新を控え、収支や一般会計からの繰入金に多大な影響をもたらすことが考えられる。
そのため、処理施設の能力見直しや統廃合、維持管理の共同化を推進するとともに、ストックマネジメント計画や経営戦略、汚水処理構想を鑑み、適切な使用料改定の検討も含め、計画的に設備投資を行い事業を継続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</si>
</sst>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33-434D-8092-874198566DB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6D33-434D-8092-874198566DB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46.54</c:v>
                </c:pt>
                <c:pt idx="1">
                  <c:v>43.55</c:v>
                </c:pt>
                <c:pt idx="2">
                  <c:v>44.46</c:v>
                </c:pt>
                <c:pt idx="3">
                  <c:v>42.91</c:v>
                </c:pt>
                <c:pt idx="4">
                  <c:v>43.87</c:v>
                </c:pt>
              </c:numCache>
            </c:numRef>
          </c:val>
          <c:extLst>
            <c:ext xmlns:c16="http://schemas.microsoft.com/office/drawing/2014/chart" uri="{C3380CC4-5D6E-409C-BE32-E72D297353CC}">
              <c16:uniqueId val="{00000000-C44B-4BFF-884F-76574F7A35E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C44B-4BFF-884F-76574F7A35E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77.3</c:v>
                </c:pt>
                <c:pt idx="1">
                  <c:v>77.72</c:v>
                </c:pt>
                <c:pt idx="2">
                  <c:v>77.3</c:v>
                </c:pt>
                <c:pt idx="3">
                  <c:v>78.319999999999993</c:v>
                </c:pt>
                <c:pt idx="4">
                  <c:v>79.14</c:v>
                </c:pt>
              </c:numCache>
            </c:numRef>
          </c:val>
          <c:extLst>
            <c:ext xmlns:c16="http://schemas.microsoft.com/office/drawing/2014/chart" uri="{C3380CC4-5D6E-409C-BE32-E72D297353CC}">
              <c16:uniqueId val="{00000000-23A8-4A6B-8A05-BA358339660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23A8-4A6B-8A05-BA358339660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110.54</c:v>
                </c:pt>
                <c:pt idx="1">
                  <c:v>113.27</c:v>
                </c:pt>
                <c:pt idx="2">
                  <c:v>104.8</c:v>
                </c:pt>
                <c:pt idx="3">
                  <c:v>105.95</c:v>
                </c:pt>
                <c:pt idx="4">
                  <c:v>103.25</c:v>
                </c:pt>
              </c:numCache>
            </c:numRef>
          </c:val>
          <c:extLst>
            <c:ext xmlns:c16="http://schemas.microsoft.com/office/drawing/2014/chart" uri="{C3380CC4-5D6E-409C-BE32-E72D297353CC}">
              <c16:uniqueId val="{00000000-24A4-46C0-82F9-03E82671F79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24A4-46C0-82F9-03E82671F79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3.76</c:v>
                </c:pt>
                <c:pt idx="1">
                  <c:v>7.37</c:v>
                </c:pt>
                <c:pt idx="2">
                  <c:v>10.83</c:v>
                </c:pt>
                <c:pt idx="3">
                  <c:v>14.19</c:v>
                </c:pt>
                <c:pt idx="4">
                  <c:v>17.46</c:v>
                </c:pt>
              </c:numCache>
            </c:numRef>
          </c:val>
          <c:extLst>
            <c:ext xmlns:c16="http://schemas.microsoft.com/office/drawing/2014/chart" uri="{C3380CC4-5D6E-409C-BE32-E72D297353CC}">
              <c16:uniqueId val="{00000000-445E-42BE-9338-A6E0B726D35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445E-42BE-9338-A6E0B726D35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B5-440B-8D80-B3FC6EAD6DE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D1B5-440B-8D80-B3FC6EAD6DE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B4-4AA7-A92D-6C7C67A1EAA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04B4-4AA7-A92D-6C7C67A1EAA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17.73</c:v>
                </c:pt>
                <c:pt idx="1">
                  <c:v>20.5</c:v>
                </c:pt>
                <c:pt idx="2">
                  <c:v>31.79</c:v>
                </c:pt>
                <c:pt idx="3">
                  <c:v>39.119999999999997</c:v>
                </c:pt>
                <c:pt idx="4">
                  <c:v>46.15</c:v>
                </c:pt>
              </c:numCache>
            </c:numRef>
          </c:val>
          <c:extLst>
            <c:ext xmlns:c16="http://schemas.microsoft.com/office/drawing/2014/chart" uri="{C3380CC4-5D6E-409C-BE32-E72D297353CC}">
              <c16:uniqueId val="{00000000-6352-4F7C-9DD5-D77AC8FD742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6352-4F7C-9DD5-D77AC8FD742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AE-4817-968C-83A79EB5EA1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EEAE-4817-968C-83A79EB5EA1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106.89</c:v>
                </c:pt>
                <c:pt idx="1">
                  <c:v>103.87</c:v>
                </c:pt>
                <c:pt idx="2">
                  <c:v>107.57</c:v>
                </c:pt>
                <c:pt idx="3">
                  <c:v>98.33</c:v>
                </c:pt>
                <c:pt idx="4">
                  <c:v>96.62</c:v>
                </c:pt>
              </c:numCache>
            </c:numRef>
          </c:val>
          <c:extLst>
            <c:ext xmlns:c16="http://schemas.microsoft.com/office/drawing/2014/chart" uri="{C3380CC4-5D6E-409C-BE32-E72D297353CC}">
              <c16:uniqueId val="{00000000-9949-4742-9F21-4230DD4A254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9949-4742-9F21-4230DD4A254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162.75</c:v>
                </c:pt>
                <c:pt idx="1">
                  <c:v>168.25</c:v>
                </c:pt>
                <c:pt idx="2">
                  <c:v>162.22</c:v>
                </c:pt>
                <c:pt idx="3">
                  <c:v>182.46</c:v>
                </c:pt>
                <c:pt idx="4">
                  <c:v>186.22</c:v>
                </c:pt>
              </c:numCache>
            </c:numRef>
          </c:val>
          <c:extLst>
            <c:ext xmlns:c16="http://schemas.microsoft.com/office/drawing/2014/chart" uri="{C3380CC4-5D6E-409C-BE32-E72D297353CC}">
              <c16:uniqueId val="{00000000-D59F-4099-AF99-A8795F26856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D59F-4099-AF99-A8795F26856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T4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つがる市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28806</v>
      </c>
      <c r="AM8" s="41"/>
      <c r="AN8" s="41"/>
      <c r="AO8" s="41"/>
      <c r="AP8" s="41"/>
      <c r="AQ8" s="41"/>
      <c r="AR8" s="41"/>
      <c r="AS8" s="41"/>
      <c r="AT8" s="34">
        <f>データ!T6</f>
        <v>253.55</v>
      </c>
      <c r="AU8" s="34"/>
      <c r="AV8" s="34"/>
      <c r="AW8" s="34"/>
      <c r="AX8" s="34"/>
      <c r="AY8" s="34"/>
      <c r="AZ8" s="34"/>
      <c r="BA8" s="34"/>
      <c r="BB8" s="34">
        <f>データ!U6</f>
        <v>113.61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65.95</v>
      </c>
      <c r="J10" s="34"/>
      <c r="K10" s="34"/>
      <c r="L10" s="34"/>
      <c r="M10" s="34"/>
      <c r="N10" s="34"/>
      <c r="O10" s="34"/>
      <c r="P10" s="34">
        <f>データ!P6</f>
        <v>39.78</v>
      </c>
      <c r="Q10" s="34"/>
      <c r="R10" s="34"/>
      <c r="S10" s="34"/>
      <c r="T10" s="34"/>
      <c r="U10" s="34"/>
      <c r="V10" s="34"/>
      <c r="W10" s="34">
        <f>データ!Q6</f>
        <v>79.81</v>
      </c>
      <c r="X10" s="34"/>
      <c r="Y10" s="34"/>
      <c r="Z10" s="34"/>
      <c r="AA10" s="34"/>
      <c r="AB10" s="34"/>
      <c r="AC10" s="34"/>
      <c r="AD10" s="41">
        <f>データ!R6</f>
        <v>3410</v>
      </c>
      <c r="AE10" s="41"/>
      <c r="AF10" s="41"/>
      <c r="AG10" s="41"/>
      <c r="AH10" s="41"/>
      <c r="AI10" s="41"/>
      <c r="AJ10" s="41"/>
      <c r="AK10" s="2"/>
      <c r="AL10" s="41">
        <f>データ!V6</f>
        <v>11348</v>
      </c>
      <c r="AM10" s="41"/>
      <c r="AN10" s="41"/>
      <c r="AO10" s="41"/>
      <c r="AP10" s="41"/>
      <c r="AQ10" s="41"/>
      <c r="AR10" s="41"/>
      <c r="AS10" s="41"/>
      <c r="AT10" s="34">
        <f>データ!W6</f>
        <v>10.62</v>
      </c>
      <c r="AU10" s="34"/>
      <c r="AV10" s="34"/>
      <c r="AW10" s="34"/>
      <c r="AX10" s="34"/>
      <c r="AY10" s="34"/>
      <c r="AZ10" s="34"/>
      <c r="BA10" s="34"/>
      <c r="BB10" s="34">
        <f>データ!X6</f>
        <v>1068.55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vQ+z3AyH7P3DLSH7VonGNVA3WQOKhPRKQ0oznxlNg76M+/7jDV2vwcbAHNZcqdwZF59EQwEienyCsnjixtRcMw==" saltValue="2d4Uqs7Xvi7h/GKwpm+HG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22098</v>
      </c>
      <c r="D6" s="19">
        <f t="shared" si="3"/>
        <v>46</v>
      </c>
      <c r="E6" s="19">
        <f t="shared" si="3"/>
        <v>17</v>
      </c>
      <c r="F6" s="19">
        <f t="shared" si="3"/>
        <v>5</v>
      </c>
      <c r="G6" s="19">
        <f t="shared" si="3"/>
        <v>0</v>
      </c>
      <c r="H6" s="19" t="str">
        <f t="shared" si="3"/>
        <v>青森県　つがる市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65.95</v>
      </c>
      <c r="P6" s="20">
        <f t="shared" si="3"/>
        <v>39.78</v>
      </c>
      <c r="Q6" s="20">
        <f t="shared" si="3"/>
        <v>79.81</v>
      </c>
      <c r="R6" s="20">
        <f t="shared" si="3"/>
        <v>3410</v>
      </c>
      <c r="S6" s="20">
        <f t="shared" si="3"/>
        <v>28806</v>
      </c>
      <c r="T6" s="20">
        <f t="shared" si="3"/>
        <v>253.55</v>
      </c>
      <c r="U6" s="20">
        <f t="shared" si="3"/>
        <v>113.61</v>
      </c>
      <c r="V6" s="20">
        <f t="shared" si="3"/>
        <v>11348</v>
      </c>
      <c r="W6" s="20">
        <f t="shared" si="3"/>
        <v>10.62</v>
      </c>
      <c r="X6" s="20">
        <f t="shared" si="3"/>
        <v>1068.55</v>
      </c>
      <c r="Y6" s="21">
        <f>IF(Y7="",NA(),Y7)</f>
        <v>110.54</v>
      </c>
      <c r="Z6" s="21">
        <f t="shared" ref="Z6:AH6" si="4">IF(Z7="",NA(),Z7)</f>
        <v>113.27</v>
      </c>
      <c r="AA6" s="21">
        <f t="shared" si="4"/>
        <v>104.8</v>
      </c>
      <c r="AB6" s="21">
        <f t="shared" si="4"/>
        <v>105.95</v>
      </c>
      <c r="AC6" s="21">
        <f t="shared" si="4"/>
        <v>103.25</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17.73</v>
      </c>
      <c r="AV6" s="21">
        <f t="shared" ref="AV6:BD6" si="6">IF(AV7="",NA(),AV7)</f>
        <v>20.5</v>
      </c>
      <c r="AW6" s="21">
        <f t="shared" si="6"/>
        <v>31.79</v>
      </c>
      <c r="AX6" s="21">
        <f t="shared" si="6"/>
        <v>39.119999999999997</v>
      </c>
      <c r="AY6" s="21">
        <f t="shared" si="6"/>
        <v>46.15</v>
      </c>
      <c r="AZ6" s="21">
        <f t="shared" si="6"/>
        <v>37.24</v>
      </c>
      <c r="BA6" s="21">
        <f t="shared" si="6"/>
        <v>33.58</v>
      </c>
      <c r="BB6" s="21">
        <f t="shared" si="6"/>
        <v>35.42</v>
      </c>
      <c r="BC6" s="21">
        <f t="shared" si="6"/>
        <v>39.82</v>
      </c>
      <c r="BD6" s="21">
        <f t="shared" si="6"/>
        <v>41.03</v>
      </c>
      <c r="BE6" s="20" t="str">
        <f>IF(BE7="","",IF(BE7="-","【-】","【"&amp;SUBSTITUTE(TEXT(BE7,"#,##0.00"),"-","△")&amp;"】"))</f>
        <v>【47.19】</v>
      </c>
      <c r="BF6" s="20">
        <f>IF(BF7="",NA(),BF7)</f>
        <v>0</v>
      </c>
      <c r="BG6" s="20">
        <f t="shared" ref="BG6:BO6" si="7">IF(BG7="",NA(),BG7)</f>
        <v>0</v>
      </c>
      <c r="BH6" s="20">
        <f t="shared" si="7"/>
        <v>0</v>
      </c>
      <c r="BI6" s="20">
        <f t="shared" si="7"/>
        <v>0</v>
      </c>
      <c r="BJ6" s="20">
        <f t="shared" si="7"/>
        <v>0</v>
      </c>
      <c r="BK6" s="21">
        <f t="shared" si="7"/>
        <v>783.8</v>
      </c>
      <c r="BL6" s="21">
        <f t="shared" si="7"/>
        <v>778.81</v>
      </c>
      <c r="BM6" s="21">
        <f t="shared" si="7"/>
        <v>718.49</v>
      </c>
      <c r="BN6" s="21">
        <f t="shared" si="7"/>
        <v>743.31</v>
      </c>
      <c r="BO6" s="21">
        <f t="shared" si="7"/>
        <v>796.8</v>
      </c>
      <c r="BP6" s="20" t="str">
        <f>IF(BP7="","",IF(BP7="-","【-】","【"&amp;SUBSTITUTE(TEXT(BP7,"#,##0.00"),"-","△")&amp;"】"))</f>
        <v>【798.10】</v>
      </c>
      <c r="BQ6" s="21">
        <f>IF(BQ7="",NA(),BQ7)</f>
        <v>106.89</v>
      </c>
      <c r="BR6" s="21">
        <f t="shared" ref="BR6:BZ6" si="8">IF(BR7="",NA(),BR7)</f>
        <v>103.87</v>
      </c>
      <c r="BS6" s="21">
        <f t="shared" si="8"/>
        <v>107.57</v>
      </c>
      <c r="BT6" s="21">
        <f t="shared" si="8"/>
        <v>98.33</v>
      </c>
      <c r="BU6" s="21">
        <f t="shared" si="8"/>
        <v>96.62</v>
      </c>
      <c r="BV6" s="21">
        <f t="shared" si="8"/>
        <v>68.11</v>
      </c>
      <c r="BW6" s="21">
        <f t="shared" si="8"/>
        <v>67.23</v>
      </c>
      <c r="BX6" s="21">
        <f t="shared" si="8"/>
        <v>61.82</v>
      </c>
      <c r="BY6" s="21">
        <f t="shared" si="8"/>
        <v>61.15</v>
      </c>
      <c r="BZ6" s="21">
        <f t="shared" si="8"/>
        <v>58.41</v>
      </c>
      <c r="CA6" s="20" t="str">
        <f>IF(CA7="","",IF(CA7="-","【-】","【"&amp;SUBSTITUTE(TEXT(CA7,"#,##0.00"),"-","△")&amp;"】"))</f>
        <v>【54.51】</v>
      </c>
      <c r="CB6" s="21">
        <f>IF(CB7="",NA(),CB7)</f>
        <v>162.75</v>
      </c>
      <c r="CC6" s="21">
        <f t="shared" ref="CC6:CK6" si="9">IF(CC7="",NA(),CC7)</f>
        <v>168.25</v>
      </c>
      <c r="CD6" s="21">
        <f t="shared" si="9"/>
        <v>162.22</v>
      </c>
      <c r="CE6" s="21">
        <f t="shared" si="9"/>
        <v>182.46</v>
      </c>
      <c r="CF6" s="21">
        <f t="shared" si="9"/>
        <v>186.22</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46.54</v>
      </c>
      <c r="CN6" s="21">
        <f t="shared" ref="CN6:CV6" si="10">IF(CN7="",NA(),CN7)</f>
        <v>43.55</v>
      </c>
      <c r="CO6" s="21">
        <f t="shared" si="10"/>
        <v>44.46</v>
      </c>
      <c r="CP6" s="21">
        <f t="shared" si="10"/>
        <v>42.91</v>
      </c>
      <c r="CQ6" s="21">
        <f t="shared" si="10"/>
        <v>43.87</v>
      </c>
      <c r="CR6" s="21">
        <f t="shared" si="10"/>
        <v>55.26</v>
      </c>
      <c r="CS6" s="21">
        <f t="shared" si="10"/>
        <v>54.54</v>
      </c>
      <c r="CT6" s="21">
        <f t="shared" si="10"/>
        <v>52.9</v>
      </c>
      <c r="CU6" s="21">
        <f t="shared" si="10"/>
        <v>52.63</v>
      </c>
      <c r="CV6" s="21">
        <f t="shared" si="10"/>
        <v>52.34</v>
      </c>
      <c r="CW6" s="20" t="str">
        <f>IF(CW7="","",IF(CW7="-","【-】","【"&amp;SUBSTITUTE(TEXT(CW7,"#,##0.00"),"-","△")&amp;"】"))</f>
        <v>【49.92】</v>
      </c>
      <c r="CX6" s="21">
        <f>IF(CX7="",NA(),CX7)</f>
        <v>77.3</v>
      </c>
      <c r="CY6" s="21">
        <f t="shared" ref="CY6:DG6" si="11">IF(CY7="",NA(),CY7)</f>
        <v>77.72</v>
      </c>
      <c r="CZ6" s="21">
        <f t="shared" si="11"/>
        <v>77.3</v>
      </c>
      <c r="DA6" s="21">
        <f t="shared" si="11"/>
        <v>78.319999999999993</v>
      </c>
      <c r="DB6" s="21">
        <f t="shared" si="11"/>
        <v>79.14</v>
      </c>
      <c r="DC6" s="21">
        <f t="shared" si="11"/>
        <v>90.52</v>
      </c>
      <c r="DD6" s="21">
        <f t="shared" si="11"/>
        <v>90.3</v>
      </c>
      <c r="DE6" s="21">
        <f t="shared" si="11"/>
        <v>90.3</v>
      </c>
      <c r="DF6" s="21">
        <f t="shared" si="11"/>
        <v>90.32</v>
      </c>
      <c r="DG6" s="21">
        <f t="shared" si="11"/>
        <v>90.05</v>
      </c>
      <c r="DH6" s="20" t="str">
        <f>IF(DH7="","",IF(DH7="-","【-】","【"&amp;SUBSTITUTE(TEXT(DH7,"#,##0.00"),"-","△")&amp;"】"))</f>
        <v>【87.80】</v>
      </c>
      <c r="DI6" s="21">
        <f>IF(DI7="",NA(),DI7)</f>
        <v>3.76</v>
      </c>
      <c r="DJ6" s="21">
        <f t="shared" ref="DJ6:DR6" si="12">IF(DJ7="",NA(),DJ7)</f>
        <v>7.37</v>
      </c>
      <c r="DK6" s="21">
        <f t="shared" si="12"/>
        <v>10.83</v>
      </c>
      <c r="DL6" s="21">
        <f t="shared" si="12"/>
        <v>14.19</v>
      </c>
      <c r="DM6" s="21">
        <f t="shared" si="12"/>
        <v>17.46</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22098</v>
      </c>
      <c r="D7" s="23">
        <v>46</v>
      </c>
      <c r="E7" s="23">
        <v>17</v>
      </c>
      <c r="F7" s="23">
        <v>5</v>
      </c>
      <c r="G7" s="23">
        <v>0</v>
      </c>
      <c r="H7" s="23" t="s">
        <v>96</v>
      </c>
      <c r="I7" s="23" t="s">
        <v>97</v>
      </c>
      <c r="J7" s="23" t="s">
        <v>98</v>
      </c>
      <c r="K7" s="23" t="s">
        <v>99</v>
      </c>
      <c r="L7" s="23" t="s">
        <v>100</v>
      </c>
      <c r="M7" s="23" t="s">
        <v>101</v>
      </c>
      <c r="N7" s="24" t="s">
        <v>102</v>
      </c>
      <c r="O7" s="24">
        <v>65.95</v>
      </c>
      <c r="P7" s="24">
        <v>39.78</v>
      </c>
      <c r="Q7" s="24">
        <v>79.81</v>
      </c>
      <c r="R7" s="24">
        <v>3410</v>
      </c>
      <c r="S7" s="24">
        <v>28806</v>
      </c>
      <c r="T7" s="24">
        <v>253.55</v>
      </c>
      <c r="U7" s="24">
        <v>113.61</v>
      </c>
      <c r="V7" s="24">
        <v>11348</v>
      </c>
      <c r="W7" s="24">
        <v>10.62</v>
      </c>
      <c r="X7" s="24">
        <v>1068.55</v>
      </c>
      <c r="Y7" s="24">
        <v>110.54</v>
      </c>
      <c r="Z7" s="24">
        <v>113.27</v>
      </c>
      <c r="AA7" s="24">
        <v>104.8</v>
      </c>
      <c r="AB7" s="24">
        <v>105.95</v>
      </c>
      <c r="AC7" s="24">
        <v>103.25</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17.73</v>
      </c>
      <c r="AV7" s="24">
        <v>20.5</v>
      </c>
      <c r="AW7" s="24">
        <v>31.79</v>
      </c>
      <c r="AX7" s="24">
        <v>39.119999999999997</v>
      </c>
      <c r="AY7" s="24">
        <v>46.15</v>
      </c>
      <c r="AZ7" s="24">
        <v>37.24</v>
      </c>
      <c r="BA7" s="24">
        <v>33.58</v>
      </c>
      <c r="BB7" s="24">
        <v>35.42</v>
      </c>
      <c r="BC7" s="24">
        <v>39.82</v>
      </c>
      <c r="BD7" s="24">
        <v>41.03</v>
      </c>
      <c r="BE7" s="24">
        <v>47.19</v>
      </c>
      <c r="BF7" s="24">
        <v>0</v>
      </c>
      <c r="BG7" s="24">
        <v>0</v>
      </c>
      <c r="BH7" s="24">
        <v>0</v>
      </c>
      <c r="BI7" s="24">
        <v>0</v>
      </c>
      <c r="BJ7" s="24">
        <v>0</v>
      </c>
      <c r="BK7" s="24">
        <v>783.8</v>
      </c>
      <c r="BL7" s="24">
        <v>778.81</v>
      </c>
      <c r="BM7" s="24">
        <v>718.49</v>
      </c>
      <c r="BN7" s="24">
        <v>743.31</v>
      </c>
      <c r="BO7" s="24">
        <v>796.8</v>
      </c>
      <c r="BP7" s="24">
        <v>798.1</v>
      </c>
      <c r="BQ7" s="24">
        <v>106.89</v>
      </c>
      <c r="BR7" s="24">
        <v>103.87</v>
      </c>
      <c r="BS7" s="24">
        <v>107.57</v>
      </c>
      <c r="BT7" s="24">
        <v>98.33</v>
      </c>
      <c r="BU7" s="24">
        <v>96.62</v>
      </c>
      <c r="BV7" s="24">
        <v>68.11</v>
      </c>
      <c r="BW7" s="24">
        <v>67.23</v>
      </c>
      <c r="BX7" s="24">
        <v>61.82</v>
      </c>
      <c r="BY7" s="24">
        <v>61.15</v>
      </c>
      <c r="BZ7" s="24">
        <v>58.41</v>
      </c>
      <c r="CA7" s="24">
        <v>54.51</v>
      </c>
      <c r="CB7" s="24">
        <v>162.75</v>
      </c>
      <c r="CC7" s="24">
        <v>168.25</v>
      </c>
      <c r="CD7" s="24">
        <v>162.22</v>
      </c>
      <c r="CE7" s="24">
        <v>182.46</v>
      </c>
      <c r="CF7" s="24">
        <v>186.22</v>
      </c>
      <c r="CG7" s="24">
        <v>222.41</v>
      </c>
      <c r="CH7" s="24">
        <v>228.21</v>
      </c>
      <c r="CI7" s="24">
        <v>246.9</v>
      </c>
      <c r="CJ7" s="24">
        <v>250.43</v>
      </c>
      <c r="CK7" s="24">
        <v>267.33999999999997</v>
      </c>
      <c r="CL7" s="24">
        <v>286.33</v>
      </c>
      <c r="CM7" s="24">
        <v>46.54</v>
      </c>
      <c r="CN7" s="24">
        <v>43.55</v>
      </c>
      <c r="CO7" s="24">
        <v>44.46</v>
      </c>
      <c r="CP7" s="24">
        <v>42.91</v>
      </c>
      <c r="CQ7" s="24">
        <v>43.87</v>
      </c>
      <c r="CR7" s="24">
        <v>55.26</v>
      </c>
      <c r="CS7" s="24">
        <v>54.54</v>
      </c>
      <c r="CT7" s="24">
        <v>52.9</v>
      </c>
      <c r="CU7" s="24">
        <v>52.63</v>
      </c>
      <c r="CV7" s="24">
        <v>52.34</v>
      </c>
      <c r="CW7" s="24">
        <v>49.92</v>
      </c>
      <c r="CX7" s="24">
        <v>77.3</v>
      </c>
      <c r="CY7" s="24">
        <v>77.72</v>
      </c>
      <c r="CZ7" s="24">
        <v>77.3</v>
      </c>
      <c r="DA7" s="24">
        <v>78.319999999999993</v>
      </c>
      <c r="DB7" s="24">
        <v>79.14</v>
      </c>
      <c r="DC7" s="24">
        <v>90.52</v>
      </c>
      <c r="DD7" s="24">
        <v>90.3</v>
      </c>
      <c r="DE7" s="24">
        <v>90.3</v>
      </c>
      <c r="DF7" s="24">
        <v>90.32</v>
      </c>
      <c r="DG7" s="24">
        <v>90.05</v>
      </c>
      <c r="DH7" s="24">
        <v>87.8</v>
      </c>
      <c r="DI7" s="24">
        <v>3.76</v>
      </c>
      <c r="DJ7" s="24">
        <v>7.37</v>
      </c>
      <c r="DK7" s="24">
        <v>10.83</v>
      </c>
      <c r="DL7" s="24">
        <v>14.19</v>
      </c>
      <c r="DM7" s="24">
        <v>17.46</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古川　樹生</cp:lastModifiedBy>
  <cp:lastPrinted>2026-01-27T05:24:25Z</cp:lastPrinted>
  <dcterms:created xsi:type="dcterms:W3CDTF">2025-12-23T06:15:56Z</dcterms:created>
  <dcterms:modified xsi:type="dcterms:W3CDTF">2026-01-27T05:24:29Z</dcterms:modified>
  <cp:category/>
</cp:coreProperties>
</file>