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dmin\Desktop\"/>
    </mc:Choice>
  </mc:AlternateContent>
  <xr:revisionPtr revIDLastSave="0" documentId="8_{9BCE73FD-3057-45BC-97AA-BA5157F97CB1}" xr6:coauthVersionLast="47" xr6:coauthVersionMax="47" xr10:uidLastSave="{00000000-0000-0000-0000-000000000000}"/>
  <workbookProtection workbookAlgorithmName="SHA-512" workbookHashValue="GPXT+gmhKjfvl7ElK9wWZEWgjsIO04S656rT45odJXLFaPxs9AcIgteycY1XgDdTs72LycG4hXaTlEy04WqMdg==" workbookSaltValue="a3pqIuDBzmTR/f4ICysL3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Q6" i="5"/>
  <c r="W10" i="4" s="1"/>
  <c r="P6" i="5"/>
  <c r="P10" i="4" s="1"/>
  <c r="O6" i="5"/>
  <c r="N6" i="5"/>
  <c r="M6" i="5"/>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H85" i="4"/>
  <c r="BB10" i="4"/>
  <c r="I10" i="4"/>
  <c r="B10" i="4"/>
  <c r="AT8" i="4"/>
  <c r="AL8" i="4"/>
  <c r="AD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<sst xmlns="http://schemas.openxmlformats.org/spreadsheetml/2006/main" count="228" uniqueCount="113">
  <si>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</si>
  <si>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</si>
  <si>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</si>
  <si>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</si>
  <si>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</si>
  <si>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</si>
  <si>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</si>
  <si>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</si>
  <si>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</si>
  <si>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</si>
  <si>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</si>
  <si>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</si>
  <si>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</si>
  <si>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</si>
  <si>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</si>
  <si>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</si>
  <si>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</si>
  <si>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</si>
  <si>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</si>
  <si>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</si>
  <si>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</si>
  <si>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</si>
  <si>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</si>
  <si>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</si>
  <si>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</si>
  <si>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</si>
  <si>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</si>
  <si>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</si>
  <si>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</si>
  <si>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</si>
  <si>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</si>
  <si>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</si>
  <si>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</si>
  <si>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</si>
  <si>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</si>
  <si>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</si>
  <si>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</si>
  <si>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</si>
  <si>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</si>
  <si>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</si>
  <si>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</si>
  <si>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</si>
  <si>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</si>
  <si>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</si>
  <si>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</si>
  <si>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</si>
  <si>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</si>
  <si>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</si>
  <si>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</si>
  <si>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</si>
  <si>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</si>
  <si>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</si>
  <si>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</si>
  <si>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</si>
  <si>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</si>
  <si>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</si>
  <si>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</si>
  <si>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</si>
  <si>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</si>
  <si>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</si>
  <si>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</si>
  <si>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</si>
  <si>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</si>
  <si>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</si>
  <si>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</si>
  <si>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</si>
  <si>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</si>
  <si>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</si>
  <si>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</si>
  <si>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</si>
  <si>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</si>
  <si>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</si>
  <si>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</si>
  <si>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</si>
  <si>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</si>
  <si>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</si>
  <si>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</si>
  <si>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</si>
  <si>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</si>
  <si>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</si>
  <si>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</si>
  <si>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</si>
  <si>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</si>
  <si>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</si>
  <si>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</si>
  <si>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</si>
  <si>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</si>
  <si>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</si>
  <si>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</si>
  <si>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</si>
  <si>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</si>
  <si>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</si>
  <si>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</si>
  <si>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むつ市</t>
  </si>
  <si>
    <t>法適用</t>
  </si>
  <si>
    <t>水道事業</t>
  </si>
  <si>
    <t>末端給水事業</t>
  </si>
  <si>
    <t>A5</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</si>
  <si>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</si>
  <si>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</si>
  <si>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</si>
  <si>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</si>
  <si>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</si>
  <si>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</si>
  <si>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</si>
  <si>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</si>
  <si>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</si>
  <si>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</si>
  <si>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</si>
  <si>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</si>
  <si>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rFont val="ＭＳ ゴシック"/>
        <family val="3"/>
        <charset val="128"/>
      </rPr>
      <t>【①有形固定資産減価償却率】年々数値は上昇し、類似団体平均と同程度にある。旧町村部の施設だけではなく、むつ地区も老朽化は着実に進んでおり、更新の必要性は増している。施設の重要度や劣化状況を踏まえて優先順位を策定しており、計画的に更新していくこととしている。</t>
    </r>
    <r>
      <rPr>
        <sz val="11"/>
        <color rgb="FFFF0000"/>
        <rFont val="ＭＳ ゴシック"/>
        <family val="3"/>
        <charset val="128"/>
      </rPr>
      <t xml:space="preserve">
</t>
    </r>
    <r>
      <rPr>
        <sz val="11"/>
        <rFont val="ＭＳ ゴシック"/>
        <family val="3"/>
        <charset val="128"/>
      </rPr>
      <t>【②管路経年化率】類似団体平均より低いものの、年々上昇している。年度によって事業費に偏りが出ないよう、引き続き財源を勘案しながら、計画的かつ効率的に管路更新に取り組む。
【③管路更新率】令和5年度以前に比べて大きく下回る。要因としては、西通地区簡易水道統合整備事業（H29～R5）によりR3～R5は脇野沢地区内の配水管布設替が進められ数値が上昇したが、R6年度は新規事業のための用地買収及び八木沢浄水場の施設整備に注力したため、大きく下回った。</t>
    </r>
    <rPh sb="14" eb="16">
      <t>ネンネン</t>
    </rPh>
    <rPh sb="16" eb="18">
      <t>スウチ</t>
    </rPh>
    <rPh sb="19" eb="21">
      <t>ジョウショウ</t>
    </rPh>
    <rPh sb="30" eb="33">
      <t>ドウテイド</t>
    </rPh>
    <rPh sb="53" eb="55">
      <t>チク</t>
    </rPh>
    <rPh sb="60" eb="62">
      <t>チャクジツ</t>
    </rPh>
    <rPh sb="69" eb="71">
      <t>コウシン</t>
    </rPh>
    <rPh sb="72" eb="75">
      <t>ヒツヨウセイ</t>
    </rPh>
    <rPh sb="76" eb="77">
      <t>マ</t>
    </rPh>
    <rPh sb="82" eb="84">
      <t>シセツ</t>
    </rPh>
    <rPh sb="85" eb="88">
      <t>ジュウヨウド</t>
    </rPh>
    <rPh sb="89" eb="91">
      <t>レッカ</t>
    </rPh>
    <rPh sb="91" eb="93">
      <t>ジョウキョウ</t>
    </rPh>
    <rPh sb="94" eb="95">
      <t>フ</t>
    </rPh>
    <rPh sb="110" eb="112">
      <t>ケイカク</t>
    </rPh>
    <rPh sb="112" eb="113">
      <t>テキ</t>
    </rPh>
    <rPh sb="114" eb="116">
      <t>コウシン</t>
    </rPh>
    <rPh sb="146" eb="147">
      <t>ヒク</t>
    </rPh>
    <rPh sb="152" eb="154">
      <t>ネンネン</t>
    </rPh>
    <rPh sb="154" eb="156">
      <t>ジョウショウ</t>
    </rPh>
    <rPh sb="161" eb="163">
      <t>ネンド</t>
    </rPh>
    <rPh sb="222" eb="224">
      <t>レイワ</t>
    </rPh>
    <rPh sb="225" eb="226">
      <t>ネン</t>
    </rPh>
    <rPh sb="226" eb="227">
      <t>ド</t>
    </rPh>
    <rPh sb="227" eb="229">
      <t>イゼン</t>
    </rPh>
    <rPh sb="230" eb="231">
      <t>クラ</t>
    </rPh>
    <rPh sb="240" eb="242">
      <t>ヨウイン</t>
    </rPh>
    <rPh sb="296" eb="298">
      <t>スウチ</t>
    </rPh>
    <rPh sb="299" eb="301">
      <t>ジョウショウ</t>
    </rPh>
    <rPh sb="307" eb="309">
      <t>ネンド</t>
    </rPh>
    <rPh sb="310" eb="314">
      <t>シンキジギョウ</t>
    </rPh>
    <rPh sb="318" eb="322">
      <t>ヨウチバイシュウ</t>
    </rPh>
    <rPh sb="322" eb="323">
      <t>オヨ</t>
    </rPh>
    <rPh sb="324" eb="330">
      <t>ヤギサワジョウスイジョウ</t>
    </rPh>
    <rPh sb="336" eb="338">
      <t>チュウリョク</t>
    </rPh>
    <rPh sb="343" eb="344">
      <t>オオ</t>
    </rPh>
    <rPh sb="346" eb="348">
      <t>シタマワ</t>
    </rPh>
    <phoneticPr fontId="4"/>
  </si>
  <si>
    <t>　給水人口等の減少の影響により、給水収益は今後も減少となる見込みであり、安定的な経営を維持するためには、一層の経費削減に努め、経営改善を図る必要がある。
　また、施設の老朽化については、アセットマネジメントの活用による施設の長寿命化や資金需要の平準化を図り、計画的な更新を実施することで企業債残高を縮減するなど財政の健全化に取り組み、持続可能な事業運営を図っていく。</t>
    <rPh sb="1" eb="6">
      <t>キュウスイジンコウトウ</t>
    </rPh>
    <rPh sb="7" eb="9">
      <t>ゲンショウ</t>
    </rPh>
    <rPh sb="10" eb="12">
      <t>エイキョウ</t>
    </rPh>
    <rPh sb="16" eb="20">
      <t>キュウスイシュウエキ</t>
    </rPh>
    <rPh sb="24" eb="26">
      <t>ゲンショウ</t>
    </rPh>
    <rPh sb="29" eb="31">
      <t>ミコ</t>
    </rPh>
    <rPh sb="36" eb="39">
      <t>アンテイテキ</t>
    </rPh>
    <rPh sb="40" eb="42">
      <t>ケイエイ</t>
    </rPh>
    <rPh sb="43" eb="45">
      <t>イジ</t>
    </rPh>
    <rPh sb="52" eb="54">
      <t>イッソウ</t>
    </rPh>
    <rPh sb="55" eb="59">
      <t>ケイヒサクゲン</t>
    </rPh>
    <rPh sb="60" eb="61">
      <t>ツト</t>
    </rPh>
    <rPh sb="63" eb="67">
      <t>ケイエイカイゼン</t>
    </rPh>
    <rPh sb="68" eb="69">
      <t>ハカ</t>
    </rPh>
    <rPh sb="70" eb="72">
      <t>ヒツヨウ</t>
    </rPh>
    <rPh sb="81" eb="83">
      <t>シセツ</t>
    </rPh>
    <rPh sb="84" eb="87">
      <t>ロウキュウカ</t>
    </rPh>
    <rPh sb="104" eb="106">
      <t>カツヨウ</t>
    </rPh>
    <rPh sb="109" eb="111">
      <t>シセツ</t>
    </rPh>
    <rPh sb="112" eb="116">
      <t>チョウジュミョウカ</t>
    </rPh>
    <rPh sb="117" eb="121">
      <t>シキンジュヨウ</t>
    </rPh>
    <rPh sb="122" eb="125">
      <t>ヘイジュンカ</t>
    </rPh>
    <rPh sb="126" eb="127">
      <t>ハカ</t>
    </rPh>
    <rPh sb="143" eb="148">
      <t>キギョウサイザンダカ</t>
    </rPh>
    <rPh sb="149" eb="151">
      <t>シュクゲン</t>
    </rPh>
    <rPh sb="155" eb="157">
      <t>ザイセイ</t>
    </rPh>
    <rPh sb="158" eb="161">
      <t>ケンゼンカ</t>
    </rPh>
    <rPh sb="162" eb="163">
      <t>ト</t>
    </rPh>
    <rPh sb="164" eb="165">
      <t>ク</t>
    </rPh>
    <rPh sb="167" eb="171">
      <t>ジゾクカノウ</t>
    </rPh>
    <rPh sb="172" eb="176">
      <t>ジギョウウンエイ</t>
    </rPh>
    <rPh sb="177" eb="178">
      <t>ハカヒツヨウ</t>
    </rPh>
    <phoneticPr fontId="4"/>
  </si>
  <si>
    <r>
      <t>【①経常収支比率】100％以上で推移し、健全な経営を維持している。R5年度以前より上昇したものの、給水収益の急速な減少や電気料金の高騰などの影響により、類似団体の平均値を下回っているため、更なる費用削減の取り組みが求められる</t>
    </r>
    <r>
      <rPr>
        <sz val="11"/>
        <rFont val="ＭＳ ゴシック"/>
        <family val="3"/>
        <charset val="128"/>
      </rPr>
      <t>。
【③流動比率】電気料金高騰や給水管漏水修理件数の増に加え、企業債の償還により現金が減少。100％を下回り、短期債務に対する支払能力は減少しており、流動資産確保の取り組みが求められる。
【④企業債残高対給水収益比率】過去の配水管拡張事業や老朽管更新事業の借入に加えて、西通地区簡易水道統合整備事業の企業債（H29借入）がR4から償還開始。残高は減少傾向にあるものの、類似団体と比較して高止まりしている。
【⑤料金回収率】R4年度の減少は、一般会計からの繰入金（水道料金減免措置への1.5億円補填）の影響による。回復傾向にはあるが、依然100％を下回っており、給水収益の増が求められる。</t>
    </r>
    <r>
      <rPr>
        <sz val="11"/>
        <color rgb="FFFF0000"/>
        <rFont val="ＭＳ ゴシック"/>
        <family val="3"/>
        <charset val="128"/>
      </rPr>
      <t xml:space="preserve">
</t>
    </r>
    <r>
      <rPr>
        <sz val="11"/>
        <rFont val="ＭＳ ゴシック"/>
        <family val="3"/>
        <charset val="128"/>
      </rPr>
      <t>【⑥給水原価】R5年度から3.4％下降したが、年々微増傾向で類似団体より高止まりが続いている。原因として、潜在的な漏水による有収率の低さに加えて、電気料高騰や漏水修理件数の増が挙げられる。継続的に経費削減に務め、有収率向上と合わせて取り組む必要がある。
【⑦施設利用率】類似団体より高数値を維持している。引き続き、施設の有効活用を継続したい。</t>
    </r>
    <r>
      <rPr>
        <sz val="11"/>
        <color rgb="FFFF0000"/>
        <rFont val="ＭＳ ゴシック"/>
        <family val="3"/>
        <charset val="128"/>
      </rPr>
      <t xml:space="preserve">
</t>
    </r>
    <r>
      <rPr>
        <sz val="11"/>
        <rFont val="ＭＳ ゴシック"/>
        <family val="3"/>
        <charset val="128"/>
      </rPr>
      <t>【⑧有収率】依然として類似団体より低い。漏水探知専門業者への委託範囲を拡大する等、潜在的漏水対策に効果的な手法を模索し有収率向上に努める。</t>
    </r>
    <rPh sb="13" eb="15">
      <t>イジョウ</t>
    </rPh>
    <rPh sb="16" eb="18">
      <t>スイイ</t>
    </rPh>
    <rPh sb="20" eb="22">
      <t>ケンゼン</t>
    </rPh>
    <rPh sb="23" eb="25">
      <t>ケイエイ</t>
    </rPh>
    <rPh sb="26" eb="28">
      <t>イジ</t>
    </rPh>
    <rPh sb="35" eb="37">
      <t>ネンド</t>
    </rPh>
    <rPh sb="37" eb="39">
      <t>イゼン</t>
    </rPh>
    <rPh sb="41" eb="43">
      <t>ジョウショウ</t>
    </rPh>
    <rPh sb="54" eb="56">
      <t>キュウソク</t>
    </rPh>
    <rPh sb="57" eb="59">
      <t>ゲンショウ</t>
    </rPh>
    <rPh sb="60" eb="62">
      <t>デンキ</t>
    </rPh>
    <rPh sb="62" eb="63">
      <t>リョウ</t>
    </rPh>
    <rPh sb="63" eb="64">
      <t>キン</t>
    </rPh>
    <rPh sb="65" eb="67">
      <t>コウトウ</t>
    </rPh>
    <rPh sb="70" eb="72">
      <t>エイキョウ</t>
    </rPh>
    <rPh sb="85" eb="87">
      <t>シタマワ</t>
    </rPh>
    <rPh sb="94" eb="95">
      <t>サラ</t>
    </rPh>
    <rPh sb="97" eb="99">
      <t>ヒヨウ</t>
    </rPh>
    <rPh sb="99" eb="101">
      <t>サクゲン</t>
    </rPh>
    <rPh sb="102" eb="103">
      <t>ト</t>
    </rPh>
    <rPh sb="104" eb="105">
      <t>ク</t>
    </rPh>
    <rPh sb="107" eb="108">
      <t>モト</t>
    </rPh>
    <rPh sb="124" eb="125">
      <t>キン</t>
    </rPh>
    <rPh sb="129" eb="131">
      <t>ロウスイ</t>
    </rPh>
    <rPh sb="135" eb="137">
      <t>ケンスウ</t>
    </rPh>
    <rPh sb="140" eb="141">
      <t>クワ</t>
    </rPh>
    <rPh sb="143" eb="146">
      <t>キギョウサイ</t>
    </rPh>
    <rPh sb="147" eb="149">
      <t>ショウカン</t>
    </rPh>
    <rPh sb="152" eb="154">
      <t>ゲンショウ</t>
    </rPh>
    <rPh sb="187" eb="191">
      <t>リュウドウシサン</t>
    </rPh>
    <rPh sb="191" eb="193">
      <t>カクホ</t>
    </rPh>
    <rPh sb="194" eb="195">
      <t>ト</t>
    </rPh>
    <rPh sb="196" eb="197">
      <t>ク</t>
    </rPh>
    <rPh sb="199" eb="200">
      <t>モト</t>
    </rPh>
    <rPh sb="221" eb="223">
      <t>カコ</t>
    </rPh>
    <rPh sb="236" eb="237">
      <t>クワ</t>
    </rPh>
    <rPh sb="249" eb="251">
      <t>ショウカン</t>
    </rPh>
    <rPh sb="251" eb="253">
      <t>カンイ</t>
    </rPh>
    <rPh sb="253" eb="255">
      <t>スイドウ</t>
    </rPh>
    <rPh sb="255" eb="257">
      <t>トウゴウ</t>
    </rPh>
    <rPh sb="257" eb="259">
      <t>セイビ</t>
    </rPh>
    <rPh sb="259" eb="261">
      <t>ジギョウ</t>
    </rPh>
    <rPh sb="282" eb="284">
      <t>ザンダカ</t>
    </rPh>
    <rPh sb="296" eb="300">
      <t>ルイジダンタイ</t>
    </rPh>
    <rPh sb="301" eb="303">
      <t>ヒカク</t>
    </rPh>
    <rPh sb="306" eb="307">
      <t>ト</t>
    </rPh>
    <rPh sb="325" eb="327">
      <t>ネンド</t>
    </rPh>
    <rPh sb="328" eb="330">
      <t>ゲンショウ</t>
    </rPh>
    <rPh sb="335" eb="337">
      <t>エイキョウ</t>
    </rPh>
    <rPh sb="339" eb="340">
      <t>オオ</t>
    </rPh>
    <rPh sb="353" eb="355">
      <t>ゲンショウ</t>
    </rPh>
    <rPh sb="378" eb="380">
      <t>イゼン</t>
    </rPh>
    <rPh sb="380" eb="382">
      <t>シタマワ</t>
    </rPh>
    <rPh sb="385" eb="387">
      <t>エイキョウ</t>
    </rPh>
    <rPh sb="392" eb="396">
      <t>キュウスイシュウエキ</t>
    </rPh>
    <rPh sb="397" eb="398">
      <t>ゾウ</t>
    </rPh>
    <rPh sb="399" eb="400">
      <t>モト</t>
    </rPh>
    <rPh sb="415" eb="417">
      <t>ネンド</t>
    </rPh>
    <rPh sb="423" eb="425">
      <t>カコウ</t>
    </rPh>
    <rPh sb="453" eb="455">
      <t>ゲンイン</t>
    </rPh>
    <rPh sb="459" eb="462">
      <t>センザイテキ</t>
    </rPh>
    <rPh sb="475" eb="476">
      <t>クワ</t>
    </rPh>
    <rPh sb="480" eb="483">
      <t>ゼンネンド</t>
    </rPh>
    <rPh sb="485" eb="487">
      <t>ロウスイ</t>
    </rPh>
    <rPh sb="489" eb="491">
      <t>ケンスウ</t>
    </rPh>
    <rPh sb="494" eb="495">
      <t>ア</t>
    </rPh>
    <rPh sb="506" eb="508">
      <t>シュホウ</t>
    </rPh>
    <rPh sb="509" eb="511">
      <t>モサク</t>
    </rPh>
    <rPh sb="516" eb="518">
      <t>シセツ</t>
    </rPh>
    <rPh sb="518" eb="520">
      <t>リヨウ</t>
    </rPh>
    <rPh sb="520" eb="521">
      <t>リツ</t>
    </rPh>
    <rPh sb="531" eb="532">
      <t>タカ</t>
    </rPh>
    <rPh sb="536" eb="538">
      <t>イジ</t>
    </rPh>
    <rPh sb="541" eb="544">
      <t>コウリツテキ</t>
    </rPh>
    <rPh sb="548" eb="551">
      <t>エンカクチ</t>
    </rPh>
    <rPh sb="558" eb="559">
      <t>ヒ</t>
    </rPh>
    <rPh sb="560" eb="561">
      <t>ツヅ</t>
    </rPh>
    <rPh sb="571" eb="573">
      <t>ケイゾク</t>
    </rPh>
    <rPh sb="598" eb="600">
      <t>ロウスイ</t>
    </rPh>
    <rPh sb="600" eb="602">
      <t>タンチ</t>
    </rPh>
    <rPh sb="602" eb="604">
      <t>センモン</t>
    </rPh>
    <rPh sb="604" eb="606">
      <t>ギョウシャ</t>
    </rPh>
    <rPh sb="608" eb="610">
      <t>イタク</t>
    </rPh>
    <rPh sb="610" eb="612">
      <t>ハンイ</t>
    </rPh>
    <rPh sb="613" eb="615">
      <t>カクダイ</t>
    </rPh>
    <rPh sb="617" eb="618">
      <t>トウ</t>
    </rPh>
    <rPh sb="619" eb="622">
      <t>センザイテキ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</si>
</sst>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c:v>
                </c:pt>
                <c:pt idx="1">
                  <c:v>0.53</c:v>
                </c:pt>
                <c:pt idx="2">
                  <c:v>0.75</c:v>
                </c:pt>
                <c:pt idx="3">
                  <c:v>0.68</c:v>
                </c:pt>
                <c:pt idx="4">
                  <c:v>0.04</c:v>
                </c:pt>
              </c:numCache>
            </c:numRef>
          </c:val>
          <c:extLst>
            <c:ext xmlns:c16="http://schemas.microsoft.com/office/drawing/2014/chart" uri="{C3380CC4-5D6E-409C-BE32-E72D297353CC}">
              <c16:uniqueId val="{00000000-1EE8-43EF-8FE6-BE3460BCCFC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0.48</c:v>
                </c:pt>
                <c:pt idx="4">
                  <c:v>0.46</c:v>
                </c:pt>
              </c:numCache>
            </c:numRef>
          </c:val>
          <c:smooth val="0"/>
          <c:extLst>
            <c:ext xmlns:c16="http://schemas.microsoft.com/office/drawing/2014/chart" uri="{C3380CC4-5D6E-409C-BE32-E72D297353CC}">
              <c16:uniqueId val="{00000001-1EE8-43EF-8FE6-BE3460BCCFC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74.97</c:v>
                </c:pt>
                <c:pt idx="1">
                  <c:v>75.19</c:v>
                </c:pt>
                <c:pt idx="2">
                  <c:v>73.010000000000005</c:v>
                </c:pt>
                <c:pt idx="3">
                  <c:v>72</c:v>
                </c:pt>
                <c:pt idx="4">
                  <c:v>70.08</c:v>
                </c:pt>
              </c:numCache>
            </c:numRef>
          </c:val>
          <c:extLst>
            <c:ext xmlns:c16="http://schemas.microsoft.com/office/drawing/2014/chart" uri="{C3380CC4-5D6E-409C-BE32-E72D297353CC}">
              <c16:uniqueId val="{00000000-CA43-41C9-9E98-CB7C4832887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59.26</c:v>
                </c:pt>
                <c:pt idx="4">
                  <c:v>60.44</c:v>
                </c:pt>
              </c:numCache>
            </c:numRef>
          </c:val>
          <c:smooth val="0"/>
          <c:extLst>
            <c:ext xmlns:c16="http://schemas.microsoft.com/office/drawing/2014/chart" uri="{C3380CC4-5D6E-409C-BE32-E72D297353CC}">
              <c16:uniqueId val="{00000001-CA43-41C9-9E98-CB7C4832887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78.48</c:v>
                </c:pt>
                <c:pt idx="1">
                  <c:v>78.34</c:v>
                </c:pt>
                <c:pt idx="2">
                  <c:v>78.28</c:v>
                </c:pt>
                <c:pt idx="3">
                  <c:v>78.06</c:v>
                </c:pt>
                <c:pt idx="4">
                  <c:v>77.89</c:v>
                </c:pt>
              </c:numCache>
            </c:numRef>
          </c:val>
          <c:extLst>
            <c:ext xmlns:c16="http://schemas.microsoft.com/office/drawing/2014/chart" uri="{C3380CC4-5D6E-409C-BE32-E72D297353CC}">
              <c16:uniqueId val="{00000000-1725-45BB-8895-1ADF3F3B53E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83.84</c:v>
                </c:pt>
                <c:pt idx="4">
                  <c:v>83.39</c:v>
                </c:pt>
              </c:numCache>
            </c:numRef>
          </c:val>
          <c:smooth val="0"/>
          <c:extLst>
            <c:ext xmlns:c16="http://schemas.microsoft.com/office/drawing/2014/chart" uri="{C3380CC4-5D6E-409C-BE32-E72D297353CC}">
              <c16:uniqueId val="{00000001-1725-45BB-8895-1ADF3F3B53E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102.71</c:v>
                </c:pt>
                <c:pt idx="1">
                  <c:v>106.54</c:v>
                </c:pt>
                <c:pt idx="2">
                  <c:v>102.56</c:v>
                </c:pt>
                <c:pt idx="3">
                  <c:v>101.51</c:v>
                </c:pt>
                <c:pt idx="4">
                  <c:v>103.97</c:v>
                </c:pt>
              </c:numCache>
            </c:numRef>
          </c:val>
          <c:extLst>
            <c:ext xmlns:c16="http://schemas.microsoft.com/office/drawing/2014/chart" uri="{C3380CC4-5D6E-409C-BE32-E72D297353CC}">
              <c16:uniqueId val="{00000000-BB6B-42EE-B063-5BAC8629856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107.49</c:v>
                </c:pt>
                <c:pt idx="4">
                  <c:v>107.15</c:v>
                </c:pt>
              </c:numCache>
            </c:numRef>
          </c:val>
          <c:smooth val="0"/>
          <c:extLst>
            <c:ext xmlns:c16="http://schemas.microsoft.com/office/drawing/2014/chart" uri="{C3380CC4-5D6E-409C-BE32-E72D297353CC}">
              <c16:uniqueId val="{00000001-BB6B-42EE-B063-5BAC8629856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47.96</c:v>
                </c:pt>
                <c:pt idx="1">
                  <c:v>48.82</c:v>
                </c:pt>
                <c:pt idx="2">
                  <c:v>50.4</c:v>
                </c:pt>
                <c:pt idx="3">
                  <c:v>51.79</c:v>
                </c:pt>
                <c:pt idx="4">
                  <c:v>53.05</c:v>
                </c:pt>
              </c:numCache>
            </c:numRef>
          </c:val>
          <c:extLst>
            <c:ext xmlns:c16="http://schemas.microsoft.com/office/drawing/2014/chart" uri="{C3380CC4-5D6E-409C-BE32-E72D297353CC}">
              <c16:uniqueId val="{00000000-4934-487A-8DFD-236DC9497F8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51.82</c:v>
                </c:pt>
                <c:pt idx="4">
                  <c:v>52.53</c:v>
                </c:pt>
              </c:numCache>
            </c:numRef>
          </c:val>
          <c:smooth val="0"/>
          <c:extLst>
            <c:ext xmlns:c16="http://schemas.microsoft.com/office/drawing/2014/chart" uri="{C3380CC4-5D6E-409C-BE32-E72D297353CC}">
              <c16:uniqueId val="{00000001-4934-487A-8DFD-236DC9497F8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5.64</c:v>
                </c:pt>
                <c:pt idx="1">
                  <c:v>10.58</c:v>
                </c:pt>
                <c:pt idx="2">
                  <c:v>13.27</c:v>
                </c:pt>
                <c:pt idx="3">
                  <c:v>15.37</c:v>
                </c:pt>
                <c:pt idx="4">
                  <c:v>16.079999999999998</c:v>
                </c:pt>
              </c:numCache>
            </c:numRef>
          </c:val>
          <c:extLst>
            <c:ext xmlns:c16="http://schemas.microsoft.com/office/drawing/2014/chart" uri="{C3380CC4-5D6E-409C-BE32-E72D297353CC}">
              <c16:uniqueId val="{00000000-2CF4-4DF2-ABC1-FA8346CE4AC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22.72</c:v>
                </c:pt>
                <c:pt idx="4">
                  <c:v>24.16</c:v>
                </c:pt>
              </c:numCache>
            </c:numRef>
          </c:val>
          <c:smooth val="0"/>
          <c:extLst>
            <c:ext xmlns:c16="http://schemas.microsoft.com/office/drawing/2014/chart" uri="{C3380CC4-5D6E-409C-BE32-E72D297353CC}">
              <c16:uniqueId val="{00000001-2CF4-4DF2-ABC1-FA8346CE4AC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9F-492C-AAB3-DD287237702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5.76</c:v>
                </c:pt>
                <c:pt idx="4">
                  <c:v>4.74</c:v>
                </c:pt>
              </c:numCache>
            </c:numRef>
          </c:val>
          <c:smooth val="0"/>
          <c:extLst>
            <c:ext xmlns:c16="http://schemas.microsoft.com/office/drawing/2014/chart" uri="{C3380CC4-5D6E-409C-BE32-E72D297353CC}">
              <c16:uniqueId val="{00000001-D69F-492C-AAB3-DD287237702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138.57</c:v>
                </c:pt>
                <c:pt idx="1">
                  <c:v>124.93</c:v>
                </c:pt>
                <c:pt idx="2">
                  <c:v>102.68</c:v>
                </c:pt>
                <c:pt idx="3">
                  <c:v>86.29</c:v>
                </c:pt>
                <c:pt idx="4">
                  <c:v>72.06</c:v>
                </c:pt>
              </c:numCache>
            </c:numRef>
          </c:val>
          <c:extLst>
            <c:ext xmlns:c16="http://schemas.microsoft.com/office/drawing/2014/chart" uri="{C3380CC4-5D6E-409C-BE32-E72D297353CC}">
              <c16:uniqueId val="{00000000-DEAE-485C-9C83-4FAA4A5DE42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329.7</c:v>
                </c:pt>
                <c:pt idx="4">
                  <c:v>319.99</c:v>
                </c:pt>
              </c:numCache>
            </c:numRef>
          </c:val>
          <c:smooth val="0"/>
          <c:extLst>
            <c:ext xmlns:c16="http://schemas.microsoft.com/office/drawing/2014/chart" uri="{C3380CC4-5D6E-409C-BE32-E72D297353CC}">
              <c16:uniqueId val="{00000001-DEAE-485C-9C83-4FAA4A5DE42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980.52</c:v>
                </c:pt>
                <c:pt idx="1">
                  <c:v>889.22</c:v>
                </c:pt>
                <c:pt idx="2">
                  <c:v>968.78</c:v>
                </c:pt>
                <c:pt idx="3">
                  <c:v>861.37</c:v>
                </c:pt>
                <c:pt idx="4">
                  <c:v>833.97</c:v>
                </c:pt>
              </c:numCache>
            </c:numRef>
          </c:val>
          <c:extLst>
            <c:ext xmlns:c16="http://schemas.microsoft.com/office/drawing/2014/chart" uri="{C3380CC4-5D6E-409C-BE32-E72D297353CC}">
              <c16:uniqueId val="{00000000-9498-4701-AEDE-849D0123F03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381.56</c:v>
                </c:pt>
                <c:pt idx="4">
                  <c:v>365.55</c:v>
                </c:pt>
              </c:numCache>
            </c:numRef>
          </c:val>
          <c:smooth val="0"/>
          <c:extLst>
            <c:ext xmlns:c16="http://schemas.microsoft.com/office/drawing/2014/chart" uri="{C3380CC4-5D6E-409C-BE32-E72D297353CC}">
              <c16:uniqueId val="{00000001-9498-4701-AEDE-849D0123F03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99.08</c:v>
                </c:pt>
                <c:pt idx="1">
                  <c:v>103.73</c:v>
                </c:pt>
                <c:pt idx="2">
                  <c:v>87.64</c:v>
                </c:pt>
                <c:pt idx="3">
                  <c:v>94.73</c:v>
                </c:pt>
                <c:pt idx="4">
                  <c:v>97.15</c:v>
                </c:pt>
              </c:numCache>
            </c:numRef>
          </c:val>
          <c:extLst>
            <c:ext xmlns:c16="http://schemas.microsoft.com/office/drawing/2014/chart" uri="{C3380CC4-5D6E-409C-BE32-E72D297353CC}">
              <c16:uniqueId val="{00000000-F5DF-4074-9CDC-B343D87E329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95.04</c:v>
                </c:pt>
                <c:pt idx="4">
                  <c:v>95.42</c:v>
                </c:pt>
              </c:numCache>
            </c:numRef>
          </c:val>
          <c:smooth val="0"/>
          <c:extLst>
            <c:ext xmlns:c16="http://schemas.microsoft.com/office/drawing/2014/chart" uri="{C3380CC4-5D6E-409C-BE32-E72D297353CC}">
              <c16:uniqueId val="{00000001-F5DF-4074-9CDC-B343D87E329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236.47</c:v>
                </c:pt>
                <c:pt idx="1">
                  <c:v>237.5</c:v>
                </c:pt>
                <c:pt idx="2">
                  <c:v>253.54</c:v>
                </c:pt>
                <c:pt idx="3">
                  <c:v>262.41000000000003</c:v>
                </c:pt>
                <c:pt idx="4">
                  <c:v>259.01</c:v>
                </c:pt>
              </c:numCache>
            </c:numRef>
          </c:val>
          <c:extLst>
            <c:ext xmlns:c16="http://schemas.microsoft.com/office/drawing/2014/chart" uri="{C3380CC4-5D6E-409C-BE32-E72D297353CC}">
              <c16:uniqueId val="{00000000-478F-4748-9A90-DD728678336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180.19</c:v>
                </c:pt>
                <c:pt idx="4">
                  <c:v>184.25</c:v>
                </c:pt>
              </c:numCache>
            </c:numRef>
          </c:val>
          <c:smooth val="0"/>
          <c:extLst>
            <c:ext xmlns:c16="http://schemas.microsoft.com/office/drawing/2014/chart" uri="{C3380CC4-5D6E-409C-BE32-E72D297353CC}">
              <c16:uniqueId val="{00000001-478F-4748-9A90-DD728678336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6" zoomScale="115" zoomScaleNormal="115" workbookViewId="0">
      <selection activeCell="CG29" sqref="CG2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青森県　むつ市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72"/>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4" t="s">
        <v>9</v>
      </c>
      <c r="BM7" s="85"/>
      <c r="BN7" s="85"/>
      <c r="BO7" s="85"/>
      <c r="BP7" s="85"/>
      <c r="BQ7" s="85"/>
      <c r="BR7" s="85"/>
      <c r="BS7" s="85"/>
      <c r="BT7" s="85"/>
      <c r="BU7" s="85"/>
      <c r="BV7" s="85"/>
      <c r="BW7" s="85"/>
      <c r="BX7" s="85"/>
      <c r="BY7" s="86"/>
    </row>
    <row r="8" spans="1:78" ht="18.75" customHeight="1" x14ac:dyDescent="0.15">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A5</v>
      </c>
      <c r="X8" s="80"/>
      <c r="Y8" s="80"/>
      <c r="Z8" s="80"/>
      <c r="AA8" s="80"/>
      <c r="AB8" s="80"/>
      <c r="AC8" s="80"/>
      <c r="AD8" s="80" t="str">
        <f>データ!$M$6</f>
        <v>自治体職員</v>
      </c>
      <c r="AE8" s="80"/>
      <c r="AF8" s="80"/>
      <c r="AG8" s="80"/>
      <c r="AH8" s="80"/>
      <c r="AI8" s="80"/>
      <c r="AJ8" s="80"/>
      <c r="AK8" s="2"/>
      <c r="AL8" s="71">
        <f>データ!$R$6</f>
        <v>51606</v>
      </c>
      <c r="AM8" s="71"/>
      <c r="AN8" s="71"/>
      <c r="AO8" s="71"/>
      <c r="AP8" s="71"/>
      <c r="AQ8" s="71"/>
      <c r="AR8" s="71"/>
      <c r="AS8" s="71"/>
      <c r="AT8" s="36">
        <f>データ!$S$6</f>
        <v>864.2</v>
      </c>
      <c r="AU8" s="37"/>
      <c r="AV8" s="37"/>
      <c r="AW8" s="37"/>
      <c r="AX8" s="37"/>
      <c r="AY8" s="37"/>
      <c r="AZ8" s="37"/>
      <c r="BA8" s="37"/>
      <c r="BB8" s="60">
        <f>データ!$T$6</f>
        <v>59.72</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15">
      <c r="A9" s="2"/>
      <c r="B9" s="47" t="s">
        <v>12</v>
      </c>
      <c r="C9" s="48"/>
      <c r="D9" s="48"/>
      <c r="E9" s="48"/>
      <c r="F9" s="48"/>
      <c r="G9" s="48"/>
      <c r="H9" s="48"/>
      <c r="I9" s="47" t="s">
        <v>13</v>
      </c>
      <c r="J9" s="48"/>
      <c r="K9" s="48"/>
      <c r="L9" s="48"/>
      <c r="M9" s="48"/>
      <c r="N9" s="48"/>
      <c r="O9" s="72"/>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41.87</v>
      </c>
      <c r="J10" s="37"/>
      <c r="K10" s="37"/>
      <c r="L10" s="37"/>
      <c r="M10" s="37"/>
      <c r="N10" s="37"/>
      <c r="O10" s="70"/>
      <c r="P10" s="60">
        <f>データ!$P$6</f>
        <v>93.68</v>
      </c>
      <c r="Q10" s="60"/>
      <c r="R10" s="60"/>
      <c r="S10" s="60"/>
      <c r="T10" s="60"/>
      <c r="U10" s="60"/>
      <c r="V10" s="60"/>
      <c r="W10" s="71">
        <f>データ!$Q$6</f>
        <v>4675</v>
      </c>
      <c r="X10" s="71"/>
      <c r="Y10" s="71"/>
      <c r="Z10" s="71"/>
      <c r="AA10" s="71"/>
      <c r="AB10" s="71"/>
      <c r="AC10" s="71"/>
      <c r="AD10" s="2"/>
      <c r="AE10" s="2"/>
      <c r="AF10" s="2"/>
      <c r="AG10" s="2"/>
      <c r="AH10" s="2"/>
      <c r="AI10" s="2"/>
      <c r="AJ10" s="2"/>
      <c r="AK10" s="2"/>
      <c r="AL10" s="71">
        <f>データ!$U$6</f>
        <v>47740</v>
      </c>
      <c r="AM10" s="71"/>
      <c r="AN10" s="71"/>
      <c r="AO10" s="71"/>
      <c r="AP10" s="71"/>
      <c r="AQ10" s="71"/>
      <c r="AR10" s="71"/>
      <c r="AS10" s="71"/>
      <c r="AT10" s="36">
        <f>データ!$V$6</f>
        <v>72.23</v>
      </c>
      <c r="AU10" s="37"/>
      <c r="AV10" s="37"/>
      <c r="AW10" s="37"/>
      <c r="AX10" s="37"/>
      <c r="AY10" s="37"/>
      <c r="AZ10" s="37"/>
      <c r="BA10" s="37"/>
      <c r="BB10" s="60">
        <f>データ!$W$6</f>
        <v>660.94</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111</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X2TXiHvGeRcz+UvjReOE7yE32CiIIn4KSO1hBkpStCiE/ekIk71IhJoXPhHK0w+TpmGQr9z4KRqNUK0rCnvC7A==" saltValue="C4ZQxXaQCnIAJ9xBt6x4A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22080</v>
      </c>
      <c r="D6" s="20">
        <f t="shared" si="3"/>
        <v>46</v>
      </c>
      <c r="E6" s="20">
        <f t="shared" si="3"/>
        <v>1</v>
      </c>
      <c r="F6" s="20">
        <f t="shared" si="3"/>
        <v>0</v>
      </c>
      <c r="G6" s="20">
        <f t="shared" si="3"/>
        <v>1</v>
      </c>
      <c r="H6" s="20" t="str">
        <f t="shared" si="3"/>
        <v>青森県　むつ市</v>
      </c>
      <c r="I6" s="20" t="str">
        <f t="shared" si="3"/>
        <v>法適用</v>
      </c>
      <c r="J6" s="20" t="str">
        <f t="shared" si="3"/>
        <v>水道事業</v>
      </c>
      <c r="K6" s="20" t="str">
        <f t="shared" si="3"/>
        <v>末端給水事業</v>
      </c>
      <c r="L6" s="20" t="str">
        <f t="shared" si="3"/>
        <v>A5</v>
      </c>
      <c r="M6" s="20" t="str">
        <f t="shared" si="3"/>
        <v>自治体職員</v>
      </c>
      <c r="N6" s="21" t="str">
        <f t="shared" si="3"/>
        <v>-</v>
      </c>
      <c r="O6" s="21">
        <f t="shared" si="3"/>
        <v>41.87</v>
      </c>
      <c r="P6" s="21">
        <f t="shared" si="3"/>
        <v>93.68</v>
      </c>
      <c r="Q6" s="21">
        <f t="shared" si="3"/>
        <v>4675</v>
      </c>
      <c r="R6" s="21">
        <f t="shared" si="3"/>
        <v>51606</v>
      </c>
      <c r="S6" s="21">
        <f t="shared" si="3"/>
        <v>864.2</v>
      </c>
      <c r="T6" s="21">
        <f t="shared" si="3"/>
        <v>59.72</v>
      </c>
      <c r="U6" s="21">
        <f t="shared" si="3"/>
        <v>47740</v>
      </c>
      <c r="V6" s="21">
        <f t="shared" si="3"/>
        <v>72.23</v>
      </c>
      <c r="W6" s="21">
        <f t="shared" si="3"/>
        <v>660.94</v>
      </c>
      <c r="X6" s="22">
        <f>IF(X7="",NA(),X7)</f>
        <v>102.71</v>
      </c>
      <c r="Y6" s="22">
        <f t="shared" ref="Y6:AG6" si="4">IF(Y7="",NA(),Y7)</f>
        <v>106.54</v>
      </c>
      <c r="Z6" s="22">
        <f t="shared" si="4"/>
        <v>102.56</v>
      </c>
      <c r="AA6" s="22">
        <f t="shared" si="4"/>
        <v>101.51</v>
      </c>
      <c r="AB6" s="22">
        <f t="shared" si="4"/>
        <v>103.97</v>
      </c>
      <c r="AC6" s="22">
        <f t="shared" si="4"/>
        <v>110.91</v>
      </c>
      <c r="AD6" s="22">
        <f t="shared" si="4"/>
        <v>111.49</v>
      </c>
      <c r="AE6" s="22">
        <f t="shared" si="4"/>
        <v>109.09</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5.76</v>
      </c>
      <c r="AR6" s="22">
        <f t="shared" si="5"/>
        <v>4.74</v>
      </c>
      <c r="AS6" s="21" t="str">
        <f>IF(AS7="","",IF(AS7="-","【-】","【"&amp;SUBSTITUTE(TEXT(AS7,"#,##0.00"),"-","△")&amp;"】"))</f>
        <v>【1.61】</v>
      </c>
      <c r="AT6" s="22">
        <f>IF(AT7="",NA(),AT7)</f>
        <v>138.57</v>
      </c>
      <c r="AU6" s="22">
        <f t="shared" ref="AU6:BC6" si="6">IF(AU7="",NA(),AU7)</f>
        <v>124.93</v>
      </c>
      <c r="AV6" s="22">
        <f t="shared" si="6"/>
        <v>102.68</v>
      </c>
      <c r="AW6" s="22">
        <f t="shared" si="6"/>
        <v>86.29</v>
      </c>
      <c r="AX6" s="22">
        <f t="shared" si="6"/>
        <v>72.06</v>
      </c>
      <c r="AY6" s="22">
        <f t="shared" si="6"/>
        <v>350.79</v>
      </c>
      <c r="AZ6" s="22">
        <f t="shared" si="6"/>
        <v>354.57</v>
      </c>
      <c r="BA6" s="22">
        <f t="shared" si="6"/>
        <v>357.74</v>
      </c>
      <c r="BB6" s="22">
        <f t="shared" si="6"/>
        <v>329.7</v>
      </c>
      <c r="BC6" s="22">
        <f t="shared" si="6"/>
        <v>319.99</v>
      </c>
      <c r="BD6" s="21" t="str">
        <f>IF(BD7="","",IF(BD7="-","【-】","【"&amp;SUBSTITUTE(TEXT(BD7,"#,##0.00"),"-","△")&amp;"】"))</f>
        <v>【239.69】</v>
      </c>
      <c r="BE6" s="22">
        <f>IF(BE7="",NA(),BE7)</f>
        <v>980.52</v>
      </c>
      <c r="BF6" s="22">
        <f t="shared" ref="BF6:BN6" si="7">IF(BF7="",NA(),BF7)</f>
        <v>889.22</v>
      </c>
      <c r="BG6" s="22">
        <f t="shared" si="7"/>
        <v>968.78</v>
      </c>
      <c r="BH6" s="22">
        <f t="shared" si="7"/>
        <v>861.37</v>
      </c>
      <c r="BI6" s="22">
        <f t="shared" si="7"/>
        <v>833.97</v>
      </c>
      <c r="BJ6" s="22">
        <f t="shared" si="7"/>
        <v>322.92</v>
      </c>
      <c r="BK6" s="22">
        <f t="shared" si="7"/>
        <v>303.45999999999998</v>
      </c>
      <c r="BL6" s="22">
        <f t="shared" si="7"/>
        <v>307.27999999999997</v>
      </c>
      <c r="BM6" s="22">
        <f t="shared" si="7"/>
        <v>381.56</v>
      </c>
      <c r="BN6" s="22">
        <f t="shared" si="7"/>
        <v>365.55</v>
      </c>
      <c r="BO6" s="21" t="str">
        <f>IF(BO7="","",IF(BO7="-","【-】","【"&amp;SUBSTITUTE(TEXT(BO7,"#,##0.00"),"-","△")&amp;"】"))</f>
        <v>【264.86】</v>
      </c>
      <c r="BP6" s="22">
        <f>IF(BP7="",NA(),BP7)</f>
        <v>99.08</v>
      </c>
      <c r="BQ6" s="22">
        <f t="shared" ref="BQ6:BY6" si="8">IF(BQ7="",NA(),BQ7)</f>
        <v>103.73</v>
      </c>
      <c r="BR6" s="22">
        <f t="shared" si="8"/>
        <v>87.64</v>
      </c>
      <c r="BS6" s="22">
        <f t="shared" si="8"/>
        <v>94.73</v>
      </c>
      <c r="BT6" s="22">
        <f t="shared" si="8"/>
        <v>97.15</v>
      </c>
      <c r="BU6" s="22">
        <f t="shared" si="8"/>
        <v>100.85</v>
      </c>
      <c r="BV6" s="22">
        <f t="shared" si="8"/>
        <v>103.79</v>
      </c>
      <c r="BW6" s="22">
        <f t="shared" si="8"/>
        <v>98.3</v>
      </c>
      <c r="BX6" s="22">
        <f t="shared" si="8"/>
        <v>95.04</v>
      </c>
      <c r="BY6" s="22">
        <f t="shared" si="8"/>
        <v>95.42</v>
      </c>
      <c r="BZ6" s="21" t="str">
        <f>IF(BZ7="","",IF(BZ7="-","【-】","【"&amp;SUBSTITUTE(TEXT(BZ7,"#,##0.00"),"-","△")&amp;"】"))</f>
        <v>【97.59】</v>
      </c>
      <c r="CA6" s="22">
        <f>IF(CA7="",NA(),CA7)</f>
        <v>236.47</v>
      </c>
      <c r="CB6" s="22">
        <f t="shared" ref="CB6:CJ6" si="9">IF(CB7="",NA(),CB7)</f>
        <v>237.5</v>
      </c>
      <c r="CC6" s="22">
        <f t="shared" si="9"/>
        <v>253.54</v>
      </c>
      <c r="CD6" s="22">
        <f t="shared" si="9"/>
        <v>262.41000000000003</v>
      </c>
      <c r="CE6" s="22">
        <f t="shared" si="9"/>
        <v>259.01</v>
      </c>
      <c r="CF6" s="22">
        <f t="shared" si="9"/>
        <v>167.1</v>
      </c>
      <c r="CG6" s="22">
        <f t="shared" si="9"/>
        <v>167.86</v>
      </c>
      <c r="CH6" s="22">
        <f t="shared" si="9"/>
        <v>173.68</v>
      </c>
      <c r="CI6" s="22">
        <f t="shared" si="9"/>
        <v>180.19</v>
      </c>
      <c r="CJ6" s="22">
        <f t="shared" si="9"/>
        <v>184.25</v>
      </c>
      <c r="CK6" s="21" t="str">
        <f>IF(CK7="","",IF(CK7="-","【-】","【"&amp;SUBSTITUTE(TEXT(CK7,"#,##0.00"),"-","△")&amp;"】"))</f>
        <v>【181.66】</v>
      </c>
      <c r="CL6" s="22">
        <f>IF(CL7="",NA(),CL7)</f>
        <v>74.97</v>
      </c>
      <c r="CM6" s="22">
        <f t="shared" ref="CM6:CU6" si="10">IF(CM7="",NA(),CM7)</f>
        <v>75.19</v>
      </c>
      <c r="CN6" s="22">
        <f t="shared" si="10"/>
        <v>73.010000000000005</v>
      </c>
      <c r="CO6" s="22">
        <f t="shared" si="10"/>
        <v>72</v>
      </c>
      <c r="CP6" s="22">
        <f t="shared" si="10"/>
        <v>70.08</v>
      </c>
      <c r="CQ6" s="22">
        <f t="shared" si="10"/>
        <v>59.91</v>
      </c>
      <c r="CR6" s="22">
        <f t="shared" si="10"/>
        <v>59.4</v>
      </c>
      <c r="CS6" s="22">
        <f t="shared" si="10"/>
        <v>59.24</v>
      </c>
      <c r="CT6" s="22">
        <f t="shared" si="10"/>
        <v>59.26</v>
      </c>
      <c r="CU6" s="22">
        <f t="shared" si="10"/>
        <v>60.44</v>
      </c>
      <c r="CV6" s="21" t="str">
        <f>IF(CV7="","",IF(CV7="-","【-】","【"&amp;SUBSTITUTE(TEXT(CV7,"#,##0.00"),"-","△")&amp;"】"))</f>
        <v>【60.21】</v>
      </c>
      <c r="CW6" s="22">
        <f>IF(CW7="",NA(),CW7)</f>
        <v>78.48</v>
      </c>
      <c r="CX6" s="22">
        <f t="shared" ref="CX6:DF6" si="11">IF(CX7="",NA(),CX7)</f>
        <v>78.34</v>
      </c>
      <c r="CY6" s="22">
        <f t="shared" si="11"/>
        <v>78.28</v>
      </c>
      <c r="CZ6" s="22">
        <f t="shared" si="11"/>
        <v>78.06</v>
      </c>
      <c r="DA6" s="22">
        <f t="shared" si="11"/>
        <v>77.89</v>
      </c>
      <c r="DB6" s="22">
        <f t="shared" si="11"/>
        <v>87.26</v>
      </c>
      <c r="DC6" s="22">
        <f t="shared" si="11"/>
        <v>87.57</v>
      </c>
      <c r="DD6" s="22">
        <f t="shared" si="11"/>
        <v>87.26</v>
      </c>
      <c r="DE6" s="22">
        <f t="shared" si="11"/>
        <v>83.84</v>
      </c>
      <c r="DF6" s="22">
        <f t="shared" si="11"/>
        <v>83.39</v>
      </c>
      <c r="DG6" s="21" t="str">
        <f>IF(DG7="","",IF(DG7="-","【-】","【"&amp;SUBSTITUTE(TEXT(DG7,"#,##0.00"),"-","△")&amp;"】"))</f>
        <v>【89.21】</v>
      </c>
      <c r="DH6" s="22">
        <f>IF(DH7="",NA(),DH7)</f>
        <v>47.96</v>
      </c>
      <c r="DI6" s="22">
        <f t="shared" ref="DI6:DQ6" si="12">IF(DI7="",NA(),DI7)</f>
        <v>48.82</v>
      </c>
      <c r="DJ6" s="22">
        <f t="shared" si="12"/>
        <v>50.4</v>
      </c>
      <c r="DK6" s="22">
        <f t="shared" si="12"/>
        <v>51.79</v>
      </c>
      <c r="DL6" s="22">
        <f t="shared" si="12"/>
        <v>53.05</v>
      </c>
      <c r="DM6" s="22">
        <f t="shared" si="12"/>
        <v>49.2</v>
      </c>
      <c r="DN6" s="22">
        <f t="shared" si="12"/>
        <v>50.01</v>
      </c>
      <c r="DO6" s="22">
        <f t="shared" si="12"/>
        <v>50.99</v>
      </c>
      <c r="DP6" s="22">
        <f t="shared" si="12"/>
        <v>51.82</v>
      </c>
      <c r="DQ6" s="22">
        <f t="shared" si="12"/>
        <v>52.53</v>
      </c>
      <c r="DR6" s="21" t="str">
        <f>IF(DR7="","",IF(DR7="-","【-】","【"&amp;SUBSTITUTE(TEXT(DR7,"#,##0.00"),"-","△")&amp;"】"))</f>
        <v>【52.41】</v>
      </c>
      <c r="DS6" s="22">
        <f>IF(DS7="",NA(),DS7)</f>
        <v>5.64</v>
      </c>
      <c r="DT6" s="22">
        <f t="shared" ref="DT6:EB6" si="13">IF(DT7="",NA(),DT7)</f>
        <v>10.58</v>
      </c>
      <c r="DU6" s="22">
        <f t="shared" si="13"/>
        <v>13.27</v>
      </c>
      <c r="DV6" s="22">
        <f t="shared" si="13"/>
        <v>15.37</v>
      </c>
      <c r="DW6" s="22">
        <f t="shared" si="13"/>
        <v>16.079999999999998</v>
      </c>
      <c r="DX6" s="22">
        <f t="shared" si="13"/>
        <v>18.329999999999998</v>
      </c>
      <c r="DY6" s="22">
        <f t="shared" si="13"/>
        <v>20.27</v>
      </c>
      <c r="DZ6" s="22">
        <f t="shared" si="13"/>
        <v>21.69</v>
      </c>
      <c r="EA6" s="22">
        <f t="shared" si="13"/>
        <v>22.72</v>
      </c>
      <c r="EB6" s="22">
        <f t="shared" si="13"/>
        <v>24.16</v>
      </c>
      <c r="EC6" s="21" t="str">
        <f>IF(EC7="","",IF(EC7="-","【-】","【"&amp;SUBSTITUTE(TEXT(EC7,"#,##0.00"),"-","△")&amp;"】"))</f>
        <v>【26.78】</v>
      </c>
      <c r="ED6" s="22">
        <f>IF(ED7="",NA(),ED7)</f>
        <v>0.3</v>
      </c>
      <c r="EE6" s="22">
        <f t="shared" ref="EE6:EM6" si="14">IF(EE7="",NA(),EE7)</f>
        <v>0.53</v>
      </c>
      <c r="EF6" s="22">
        <f t="shared" si="14"/>
        <v>0.75</v>
      </c>
      <c r="EG6" s="22">
        <f t="shared" si="14"/>
        <v>0.68</v>
      </c>
      <c r="EH6" s="22">
        <f t="shared" si="14"/>
        <v>0.04</v>
      </c>
      <c r="EI6" s="22">
        <f t="shared" si="14"/>
        <v>0.6</v>
      </c>
      <c r="EJ6" s="22">
        <f t="shared" si="14"/>
        <v>0.56000000000000005</v>
      </c>
      <c r="EK6" s="22">
        <f t="shared" si="14"/>
        <v>0.6</v>
      </c>
      <c r="EL6" s="22">
        <f t="shared" si="14"/>
        <v>0.48</v>
      </c>
      <c r="EM6" s="22">
        <f t="shared" si="14"/>
        <v>0.46</v>
      </c>
      <c r="EN6" s="21" t="str">
        <f>IF(EN7="","",IF(EN7="-","【-】","【"&amp;SUBSTITUTE(TEXT(EN7,"#,##0.00"),"-","△")&amp;"】"))</f>
        <v>【0.59】</v>
      </c>
    </row>
    <row r="7" spans="1:144" s="23" customFormat="1" x14ac:dyDescent="0.15">
      <c r="A7" s="15"/>
      <c r="B7" s="24">
        <v>2024</v>
      </c>
      <c r="C7" s="24">
        <v>22080</v>
      </c>
      <c r="D7" s="24">
        <v>46</v>
      </c>
      <c r="E7" s="24">
        <v>1</v>
      </c>
      <c r="F7" s="24">
        <v>0</v>
      </c>
      <c r="G7" s="24">
        <v>1</v>
      </c>
      <c r="H7" s="24" t="s">
        <v>93</v>
      </c>
      <c r="I7" s="24" t="s">
        <v>94</v>
      </c>
      <c r="J7" s="24" t="s">
        <v>95</v>
      </c>
      <c r="K7" s="24" t="s">
        <v>96</v>
      </c>
      <c r="L7" s="24" t="s">
        <v>97</v>
      </c>
      <c r="M7" s="24" t="s">
        <v>98</v>
      </c>
      <c r="N7" s="25" t="s">
        <v>99</v>
      </c>
      <c r="O7" s="25">
        <v>41.87</v>
      </c>
      <c r="P7" s="25">
        <v>93.68</v>
      </c>
      <c r="Q7" s="25">
        <v>4675</v>
      </c>
      <c r="R7" s="25">
        <v>51606</v>
      </c>
      <c r="S7" s="25">
        <v>864.2</v>
      </c>
      <c r="T7" s="25">
        <v>59.72</v>
      </c>
      <c r="U7" s="25">
        <v>47740</v>
      </c>
      <c r="V7" s="25">
        <v>72.23</v>
      </c>
      <c r="W7" s="25">
        <v>660.94</v>
      </c>
      <c r="X7" s="25">
        <v>102.71</v>
      </c>
      <c r="Y7" s="25">
        <v>106.54</v>
      </c>
      <c r="Z7" s="25">
        <v>102.56</v>
      </c>
      <c r="AA7" s="25">
        <v>101.51</v>
      </c>
      <c r="AB7" s="25">
        <v>103.97</v>
      </c>
      <c r="AC7" s="25">
        <v>110.91</v>
      </c>
      <c r="AD7" s="25">
        <v>111.49</v>
      </c>
      <c r="AE7" s="25">
        <v>109.09</v>
      </c>
      <c r="AF7" s="25">
        <v>107.49</v>
      </c>
      <c r="AG7" s="25">
        <v>107.15</v>
      </c>
      <c r="AH7" s="25">
        <v>107.26</v>
      </c>
      <c r="AI7" s="25">
        <v>0</v>
      </c>
      <c r="AJ7" s="25">
        <v>0</v>
      </c>
      <c r="AK7" s="25">
        <v>0</v>
      </c>
      <c r="AL7" s="25">
        <v>0</v>
      </c>
      <c r="AM7" s="25">
        <v>0</v>
      </c>
      <c r="AN7" s="25">
        <v>0.92</v>
      </c>
      <c r="AO7" s="25">
        <v>0.87</v>
      </c>
      <c r="AP7" s="25">
        <v>0.93</v>
      </c>
      <c r="AQ7" s="25">
        <v>5.76</v>
      </c>
      <c r="AR7" s="25">
        <v>4.74</v>
      </c>
      <c r="AS7" s="25">
        <v>1.61</v>
      </c>
      <c r="AT7" s="25">
        <v>138.57</v>
      </c>
      <c r="AU7" s="25">
        <v>124.93</v>
      </c>
      <c r="AV7" s="25">
        <v>102.68</v>
      </c>
      <c r="AW7" s="25">
        <v>86.29</v>
      </c>
      <c r="AX7" s="25">
        <v>72.06</v>
      </c>
      <c r="AY7" s="25">
        <v>350.79</v>
      </c>
      <c r="AZ7" s="25">
        <v>354.57</v>
      </c>
      <c r="BA7" s="25">
        <v>357.74</v>
      </c>
      <c r="BB7" s="25">
        <v>329.7</v>
      </c>
      <c r="BC7" s="25">
        <v>319.99</v>
      </c>
      <c r="BD7" s="25">
        <v>239.69</v>
      </c>
      <c r="BE7" s="25">
        <v>980.52</v>
      </c>
      <c r="BF7" s="25">
        <v>889.22</v>
      </c>
      <c r="BG7" s="25">
        <v>968.78</v>
      </c>
      <c r="BH7" s="25">
        <v>861.37</v>
      </c>
      <c r="BI7" s="25">
        <v>833.97</v>
      </c>
      <c r="BJ7" s="25">
        <v>322.92</v>
      </c>
      <c r="BK7" s="25">
        <v>303.45999999999998</v>
      </c>
      <c r="BL7" s="25">
        <v>307.27999999999997</v>
      </c>
      <c r="BM7" s="25">
        <v>381.56</v>
      </c>
      <c r="BN7" s="25">
        <v>365.55</v>
      </c>
      <c r="BO7" s="25">
        <v>264.86</v>
      </c>
      <c r="BP7" s="25">
        <v>99.08</v>
      </c>
      <c r="BQ7" s="25">
        <v>103.73</v>
      </c>
      <c r="BR7" s="25">
        <v>87.64</v>
      </c>
      <c r="BS7" s="25">
        <v>94.73</v>
      </c>
      <c r="BT7" s="25">
        <v>97.15</v>
      </c>
      <c r="BU7" s="25">
        <v>100.85</v>
      </c>
      <c r="BV7" s="25">
        <v>103.79</v>
      </c>
      <c r="BW7" s="25">
        <v>98.3</v>
      </c>
      <c r="BX7" s="25">
        <v>95.04</v>
      </c>
      <c r="BY7" s="25">
        <v>95.42</v>
      </c>
      <c r="BZ7" s="25">
        <v>97.59</v>
      </c>
      <c r="CA7" s="25">
        <v>236.47</v>
      </c>
      <c r="CB7" s="25">
        <v>237.5</v>
      </c>
      <c r="CC7" s="25">
        <v>253.54</v>
      </c>
      <c r="CD7" s="25">
        <v>262.41000000000003</v>
      </c>
      <c r="CE7" s="25">
        <v>259.01</v>
      </c>
      <c r="CF7" s="25">
        <v>167.1</v>
      </c>
      <c r="CG7" s="25">
        <v>167.86</v>
      </c>
      <c r="CH7" s="25">
        <v>173.68</v>
      </c>
      <c r="CI7" s="25">
        <v>180.19</v>
      </c>
      <c r="CJ7" s="25">
        <v>184.25</v>
      </c>
      <c r="CK7" s="25">
        <v>181.66</v>
      </c>
      <c r="CL7" s="25">
        <v>74.97</v>
      </c>
      <c r="CM7" s="25">
        <v>75.19</v>
      </c>
      <c r="CN7" s="25">
        <v>73.010000000000005</v>
      </c>
      <c r="CO7" s="25">
        <v>72</v>
      </c>
      <c r="CP7" s="25">
        <v>70.08</v>
      </c>
      <c r="CQ7" s="25">
        <v>59.91</v>
      </c>
      <c r="CR7" s="25">
        <v>59.4</v>
      </c>
      <c r="CS7" s="25">
        <v>59.24</v>
      </c>
      <c r="CT7" s="25">
        <v>59.26</v>
      </c>
      <c r="CU7" s="25">
        <v>60.44</v>
      </c>
      <c r="CV7" s="25">
        <v>60.21</v>
      </c>
      <c r="CW7" s="25">
        <v>78.48</v>
      </c>
      <c r="CX7" s="25">
        <v>78.34</v>
      </c>
      <c r="CY7" s="25">
        <v>78.28</v>
      </c>
      <c r="CZ7" s="25">
        <v>78.06</v>
      </c>
      <c r="DA7" s="25">
        <v>77.89</v>
      </c>
      <c r="DB7" s="25">
        <v>87.26</v>
      </c>
      <c r="DC7" s="25">
        <v>87.57</v>
      </c>
      <c r="DD7" s="25">
        <v>87.26</v>
      </c>
      <c r="DE7" s="25">
        <v>83.84</v>
      </c>
      <c r="DF7" s="25">
        <v>83.39</v>
      </c>
      <c r="DG7" s="25">
        <v>89.21</v>
      </c>
      <c r="DH7" s="25">
        <v>47.96</v>
      </c>
      <c r="DI7" s="25">
        <v>48.82</v>
      </c>
      <c r="DJ7" s="25">
        <v>50.4</v>
      </c>
      <c r="DK7" s="25">
        <v>51.79</v>
      </c>
      <c r="DL7" s="25">
        <v>53.05</v>
      </c>
      <c r="DM7" s="25">
        <v>49.2</v>
      </c>
      <c r="DN7" s="25">
        <v>50.01</v>
      </c>
      <c r="DO7" s="25">
        <v>50.99</v>
      </c>
      <c r="DP7" s="25">
        <v>51.82</v>
      </c>
      <c r="DQ7" s="25">
        <v>52.53</v>
      </c>
      <c r="DR7" s="25">
        <v>52.41</v>
      </c>
      <c r="DS7" s="25">
        <v>5.64</v>
      </c>
      <c r="DT7" s="25">
        <v>10.58</v>
      </c>
      <c r="DU7" s="25">
        <v>13.27</v>
      </c>
      <c r="DV7" s="25">
        <v>15.37</v>
      </c>
      <c r="DW7" s="25">
        <v>16.079999999999998</v>
      </c>
      <c r="DX7" s="25">
        <v>18.329999999999998</v>
      </c>
      <c r="DY7" s="25">
        <v>20.27</v>
      </c>
      <c r="DZ7" s="25">
        <v>21.69</v>
      </c>
      <c r="EA7" s="25">
        <v>22.72</v>
      </c>
      <c r="EB7" s="25">
        <v>24.16</v>
      </c>
      <c r="EC7" s="25">
        <v>26.78</v>
      </c>
      <c r="ED7" s="25">
        <v>0.3</v>
      </c>
      <c r="EE7" s="25">
        <v>0.53</v>
      </c>
      <c r="EF7" s="25">
        <v>0.75</v>
      </c>
      <c r="EG7" s="25">
        <v>0.68</v>
      </c>
      <c r="EH7" s="25">
        <v>0.04</v>
      </c>
      <c r="EI7" s="25">
        <v>0.6</v>
      </c>
      <c r="EJ7" s="25">
        <v>0.56000000000000005</v>
      </c>
      <c r="EK7" s="25">
        <v>0.6</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2026-01-19T06:10:32Z</cp:lastPrinted>
  <dcterms:created xsi:type="dcterms:W3CDTF">2025-12-12T09:10:37Z</dcterms:created>
  <dcterms:modified xsi:type="dcterms:W3CDTF">2026-01-19T06:34:20Z</dcterms:modified>
  <cp:category/>
</cp:coreProperties>
</file>