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esuijo01\landisk\disk\300　下水道財務G\360 経営指標\361　経営比較分析表\経営比較分析表\R7\回答\"/>
    </mc:Choice>
  </mc:AlternateContent>
  <xr:revisionPtr revIDLastSave="0" documentId="13_ncr:1_{576B102B-A585-4B55-8C6A-B9F8A38434F2}" xr6:coauthVersionLast="47" xr6:coauthVersionMax="47" xr10:uidLastSave="{00000000-0000-0000-0000-000000000000}"/>
  <workbookProtection workbookAlgorithmName="SHA-512" workbookHashValue="MBlil9yEgPjKcG7v2EmzrZ6lOd07i6eKElAZrsXCdllc3d75d+QTDwn3dzbylpS7zxLDdYPcZksgxXWf+Rp24A==" workbookSaltValue="QnUXT+ptU9am7fgHD84ga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<sst xmlns="http://schemas.openxmlformats.org/spreadsheetml/2006/main" count="231" uniqueCount="115">
  <si>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</si>
  <si>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</si>
  <si>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</si>
  <si>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</si>
  <si>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</si>
  <si>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</si>
  <si>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</si>
  <si>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</si>
  <si>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</si>
  <si>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</si>
  <si>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</si>
  <si>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</si>
  <si>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</si>
  <si>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</si>
  <si>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</si>
  <si>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</si>
  <si>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</si>
  <si>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</si>
  <si>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</si>
  <si>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</si>
  <si>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</si>
  <si>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</si>
  <si>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</si>
  <si>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</si>
  <si>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</si>
  <si>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</si>
  <si>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</si>
  <si>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</si>
  <si>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</si>
  <si>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</si>
  <si>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</si>
  <si>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</si>
  <si>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</si>
  <si>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</si>
  <si>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</si>
  <si>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</si>
  <si>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</si>
  <si>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</si>
  <si>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</si>
  <si>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</si>
  <si>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</si>
  <si>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</si>
  <si>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</si>
  <si>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</si>
  <si>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</si>
  <si>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</si>
  <si>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</si>
  <si>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</si>
  <si>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</si>
  <si>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</si>
  <si>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</si>
  <si>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</si>
  <si>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</si>
  <si>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</si>
  <si>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</si>
  <si>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</si>
  <si>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</si>
  <si>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</si>
  <si>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</si>
  <si>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</si>
  <si>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</si>
  <si>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</si>
  <si>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</si>
  <si>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</si>
  <si>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</si>
  <si>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</si>
  <si>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</si>
  <si>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</si>
  <si>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</si>
  <si>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</si>
  <si>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</si>
  <si>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</si>
  <si>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</si>
  <si>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</si>
  <si>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</si>
  <si>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</si>
  <si>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</si>
  <si>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</si>
  <si>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</si>
  <si>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</si>
  <si>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</si>
  <si>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</si>
  <si>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</si>
  <si>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</si>
  <si>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</si>
  <si>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</si>
  <si>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</si>
  <si>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</si>
  <si>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</si>
  <si>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</si>
  <si>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</si>
  <si>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</si>
  <si>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</si>
  <si>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</si>
  <si>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</si>
  <si>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</si>
  <si>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むつ市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</si>
  <si>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</si>
  <si>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</si>
  <si>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</si>
  <si>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</si>
  <si>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</si>
  <si>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</si>
  <si>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</si>
  <si>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</si>
  <si>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</si>
  <si>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</si>
  <si>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</si>
  <si>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</si>
  <si>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</si>
  <si>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</si>
  <si>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</si>
  <si>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特定環境保全公共下水道事業は下水道整備を終了しており処理区域内人口は年々減少していることから、今後下水道接続人口の大幅な増加による使用料の増収は見込めず、汚水処理費の増減によって数値は変動することとなる。
　今後は効率的な処理・維持管理・機器の更新等を行うことにより汚水処理コストの縮減を図る必要がある。
【類似団体比較】
　類似団体との比較においては、年々改善されているものの、⑤経費回収率の類似団体平均値よりも低い数値となっている。これは事業規模が小さいことや、川内処理区・脇野沢処理区が半島の奥部に位置している地理的な要因から汚水処理経費が多大にかかっているためであると考える。
【下水道事業の現状】
　当市の特定環境保全公共下水道事業は管渠整備を終了している。人口減少に歯止めがかからず、有収水量も減少傾向にあることから、地道な活動による接続率の向上を図る啓発活動や戸別訪問、排水設備工事補助制度などのＰＲにより早期水洗化を促して行くことで類似団体平均よりも低い水洗化率の向上に努め、有収水量を確保し、使用料収入を維持していく必要がある。</t>
    <phoneticPr fontId="4"/>
  </si>
  <si>
    <t>　当市の特定環境保全公共下水道事業は、川内処理区が平成12年度、脇野沢処理区が平成14年度に供用開始しているが、供用開始からの年数が浅く管渠・施設等の老朽化による更新はまだ行っていない。
　しかしながら、施設内の機械設備等は順次、耐用年数を迎えることから、適切な資産管理・資金計画を行う必要があるため、ストックマネジメント計画に基づき、改築需要の平準化という課題と併せて、重要な施設については計画的な点検・計画による予防保全型の施設管理を導入し、施設の延命化や効率的で適切な対策を講じていくことにより、施設の安全性とコスト縮減を図っていく。</t>
    <phoneticPr fontId="4"/>
  </si>
  <si>
    <t>　当市の特定環境保全公共下水道事業は、川内処理区が平成12年度、脇野沢処理区が平成14年度に供用開始しているが、供用開始からの年数が浅く管渠・施設等の老朽化による更新はまだ行っていない。
　今後、施設内の機械設備等は順次、耐用年数を迎えることから、ストックマネジメント計画に基づき、改築需要の平準化という課題と併せて、重要な施設については計画的な点検・計画による予防保全型の施設管理を導入し、施設の延命化や効率的で適切な対策を講じ、施設の安全性とコスト縮減を図っていく。
　また、維持管理費については物価高騰、賃金上昇により増加傾向にあることから、これまで以上に費用の精査を図り支出を抑えていくとともに、効率的かつ安定的な経営に資するためW-PPPの検討を進めていく。</t>
    <rPh sb="95" eb="9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</si>
</sst>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4C-438D-9346-9F3C3A3173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F4C-438D-9346-9F3C3A3173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24.88</c:v>
                </c:pt>
                <c:pt idx="1">
                  <c:v>24.02</c:v>
                </c:pt>
                <c:pt idx="2">
                  <c:v>23.35</c:v>
                </c:pt>
                <c:pt idx="3">
                  <c:v>24.41</c:v>
                </c:pt>
                <c:pt idx="4">
                  <c:v>22.8</c:v>
                </c:pt>
              </c:numCache>
            </c:numRef>
          </c:val>
          <c:extLst>
            <c:ext xmlns:c16="http://schemas.microsoft.com/office/drawing/2014/chart" uri="{C3380CC4-5D6E-409C-BE32-E72D297353CC}">
              <c16:uniqueId val="{00000000-F977-4690-A010-ADD9AA377B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977-4690-A010-ADD9AA377B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72.66</c:v>
                </c:pt>
                <c:pt idx="1">
                  <c:v>73.180000000000007</c:v>
                </c:pt>
                <c:pt idx="2">
                  <c:v>73.790000000000006</c:v>
                </c:pt>
                <c:pt idx="3">
                  <c:v>78.16</c:v>
                </c:pt>
                <c:pt idx="4">
                  <c:v>76.98</c:v>
                </c:pt>
              </c:numCache>
            </c:numRef>
          </c:val>
          <c:extLst>
            <c:ext xmlns:c16="http://schemas.microsoft.com/office/drawing/2014/chart" uri="{C3380CC4-5D6E-409C-BE32-E72D297353CC}">
              <c16:uniqueId val="{00000000-4A78-4557-A126-8564B32AB0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A78-4557-A126-8564B32AB0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108.24</c:v>
                </c:pt>
                <c:pt idx="1">
                  <c:v>106.94</c:v>
                </c:pt>
                <c:pt idx="2">
                  <c:v>109.47</c:v>
                </c:pt>
                <c:pt idx="3">
                  <c:v>110.58</c:v>
                </c:pt>
                <c:pt idx="4">
                  <c:v>105.88</c:v>
                </c:pt>
              </c:numCache>
            </c:numRef>
          </c:val>
          <c:extLst>
            <c:ext xmlns:c16="http://schemas.microsoft.com/office/drawing/2014/chart" uri="{C3380CC4-5D6E-409C-BE32-E72D297353CC}">
              <c16:uniqueId val="{00000000-55A1-481E-920B-31C8CDC51C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5A1-481E-920B-31C8CDC51C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c:v>
                </c:pt>
                <c:pt idx="1">
                  <c:v>9.08</c:v>
                </c:pt>
                <c:pt idx="2">
                  <c:v>12.22</c:v>
                </c:pt>
                <c:pt idx="3">
                  <c:v>15.26</c:v>
                </c:pt>
                <c:pt idx="4">
                  <c:v>18.22</c:v>
                </c:pt>
              </c:numCache>
            </c:numRef>
          </c:val>
          <c:extLst>
            <c:ext xmlns:c16="http://schemas.microsoft.com/office/drawing/2014/chart" uri="{C3380CC4-5D6E-409C-BE32-E72D297353CC}">
              <c16:uniqueId val="{00000000-0B11-49C4-B8B9-3AECFBEB8C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B11-49C4-B8B9-3AECFBEB8C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14-4A5F-AFDB-8D8E73E2CC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DC14-4A5F-AFDB-8D8E73E2CC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66-4E19-A9A0-84325FEADE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666-4E19-A9A0-84325FEADE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14.26</c:v>
                </c:pt>
                <c:pt idx="1">
                  <c:v>26.67</c:v>
                </c:pt>
                <c:pt idx="2">
                  <c:v>13.34</c:v>
                </c:pt>
                <c:pt idx="3">
                  <c:v>14.33</c:v>
                </c:pt>
                <c:pt idx="4">
                  <c:v>11.03</c:v>
                </c:pt>
              </c:numCache>
            </c:numRef>
          </c:val>
          <c:extLst>
            <c:ext xmlns:c16="http://schemas.microsoft.com/office/drawing/2014/chart" uri="{C3380CC4-5D6E-409C-BE32-E72D297353CC}">
              <c16:uniqueId val="{00000000-3E9D-440D-B38B-8A5D76FDF7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E9D-440D-B38B-8A5D76FDF7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4386.1499999999996</c:v>
                </c:pt>
                <c:pt idx="1">
                  <c:v>2438.71</c:v>
                </c:pt>
                <c:pt idx="2">
                  <c:v>3532.31</c:v>
                </c:pt>
                <c:pt idx="3">
                  <c:v>2797.07</c:v>
                </c:pt>
                <c:pt idx="4">
                  <c:v>2456.1</c:v>
                </c:pt>
              </c:numCache>
            </c:numRef>
          </c:val>
          <c:extLst>
            <c:ext xmlns:c16="http://schemas.microsoft.com/office/drawing/2014/chart" uri="{C3380CC4-5D6E-409C-BE32-E72D297353CC}">
              <c16:uniqueId val="{00000000-1001-4BE8-A34E-A6C4B4010B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001-4BE8-A34E-A6C4B4010B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66.28</c:v>
                </c:pt>
                <c:pt idx="1">
                  <c:v>65.37</c:v>
                </c:pt>
                <c:pt idx="2">
                  <c:v>53.5</c:v>
                </c:pt>
                <c:pt idx="3">
                  <c:v>56.49</c:v>
                </c:pt>
                <c:pt idx="4">
                  <c:v>49.89</c:v>
                </c:pt>
              </c:numCache>
            </c:numRef>
          </c:val>
          <c:extLst>
            <c:ext xmlns:c16="http://schemas.microsoft.com/office/drawing/2014/chart" uri="{C3380CC4-5D6E-409C-BE32-E72D297353CC}">
              <c16:uniqueId val="{00000000-445C-434A-B3D8-A00B30EE46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45C-434A-B3D8-A00B30EE46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240.35</c:v>
                </c:pt>
                <c:pt idx="1">
                  <c:v>242.95</c:v>
                </c:pt>
                <c:pt idx="2">
                  <c:v>299.43</c:v>
                </c:pt>
                <c:pt idx="3">
                  <c:v>285.05</c:v>
                </c:pt>
                <c:pt idx="4">
                  <c:v>325.5</c:v>
                </c:pt>
              </c:numCache>
            </c:numRef>
          </c:val>
          <c:extLst>
            <c:ext xmlns:c16="http://schemas.microsoft.com/office/drawing/2014/chart" uri="{C3380CC4-5D6E-409C-BE32-E72D297353CC}">
              <c16:uniqueId val="{00000000-4907-4DAE-B82B-05B0DE5689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907-4DAE-B82B-05B0DE5689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60" zoomScaleNormal="100" workbookViewId="0">
      <selection activeCell="BI86" sqref="BI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むつ市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自治体職員</v>
      </c>
      <c r="AE8" s="35"/>
      <c r="AF8" s="35"/>
      <c r="AG8" s="35"/>
      <c r="AH8" s="35"/>
      <c r="AI8" s="35"/>
      <c r="AJ8" s="35"/>
      <c r="AK8" s="3"/>
      <c r="AL8" s="36">
        <f>データ!S6</f>
        <v>51606</v>
      </c>
      <c r="AM8" s="36"/>
      <c r="AN8" s="36"/>
      <c r="AO8" s="36"/>
      <c r="AP8" s="36"/>
      <c r="AQ8" s="36"/>
      <c r="AR8" s="36"/>
      <c r="AS8" s="36"/>
      <c r="AT8" s="37">
        <f>データ!T6</f>
        <v>864.2</v>
      </c>
      <c r="AU8" s="37"/>
      <c r="AV8" s="37"/>
      <c r="AW8" s="37"/>
      <c r="AX8" s="37"/>
      <c r="AY8" s="37"/>
      <c r="AZ8" s="37"/>
      <c r="BA8" s="37"/>
      <c r="BB8" s="37">
        <f>データ!U6</f>
        <v>59.72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71.03</v>
      </c>
      <c r="J10" s="37"/>
      <c r="K10" s="37"/>
      <c r="L10" s="37"/>
      <c r="M10" s="37"/>
      <c r="N10" s="37"/>
      <c r="O10" s="37"/>
      <c r="P10" s="37">
        <f>データ!P6</f>
        <v>5.44</v>
      </c>
      <c r="Q10" s="37"/>
      <c r="R10" s="37"/>
      <c r="S10" s="37"/>
      <c r="T10" s="37"/>
      <c r="U10" s="37"/>
      <c r="V10" s="37"/>
      <c r="W10" s="37">
        <f>データ!Q6</f>
        <v>98.4</v>
      </c>
      <c r="X10" s="37"/>
      <c r="Y10" s="37"/>
      <c r="Z10" s="37"/>
      <c r="AA10" s="37"/>
      <c r="AB10" s="37"/>
      <c r="AC10" s="37"/>
      <c r="AD10" s="36">
        <f>データ!R6</f>
        <v>3300</v>
      </c>
      <c r="AE10" s="36"/>
      <c r="AF10" s="36"/>
      <c r="AG10" s="36"/>
      <c r="AH10" s="36"/>
      <c r="AI10" s="36"/>
      <c r="AJ10" s="36"/>
      <c r="AK10" s="2"/>
      <c r="AL10" s="36">
        <f>データ!V6</f>
        <v>2771</v>
      </c>
      <c r="AM10" s="36"/>
      <c r="AN10" s="36"/>
      <c r="AO10" s="36"/>
      <c r="AP10" s="36"/>
      <c r="AQ10" s="36"/>
      <c r="AR10" s="36"/>
      <c r="AS10" s="36"/>
      <c r="AT10" s="37">
        <f>データ!W6</f>
        <v>1.64</v>
      </c>
      <c r="AU10" s="37"/>
      <c r="AV10" s="37"/>
      <c r="AW10" s="37"/>
      <c r="AX10" s="37"/>
      <c r="AY10" s="37"/>
      <c r="AZ10" s="37"/>
      <c r="BA10" s="37"/>
      <c r="BB10" s="37">
        <f>データ!X6</f>
        <v>1689.63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E2IKlogNEZjoNZ94Og1jaDYMIfzWyTqVXX08mJ9e3D/DMSUN+dm5daUxXd/DEAMRK+eEUW8ZSHgawdZ794VJw==" saltValue="Z6IEunCWOdzKNxgbtC4LH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22080</v>
      </c>
      <c r="D6" s="19">
        <f t="shared" si="3"/>
        <v>46</v>
      </c>
      <c r="E6" s="19">
        <f t="shared" si="3"/>
        <v>17</v>
      </c>
      <c r="F6" s="19">
        <f t="shared" si="3"/>
        <v>4</v>
      </c>
      <c r="G6" s="19">
        <f t="shared" si="3"/>
        <v>0</v>
      </c>
      <c r="H6" s="19" t="str">
        <f t="shared" si="3"/>
        <v>青森県　むつ市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71.03</v>
      </c>
      <c r="P6" s="20">
        <f t="shared" si="3"/>
        <v>5.44</v>
      </c>
      <c r="Q6" s="20">
        <f t="shared" si="3"/>
        <v>98.4</v>
      </c>
      <c r="R6" s="20">
        <f t="shared" si="3"/>
        <v>3300</v>
      </c>
      <c r="S6" s="20">
        <f t="shared" si="3"/>
        <v>51606</v>
      </c>
      <c r="T6" s="20">
        <f t="shared" si="3"/>
        <v>864.2</v>
      </c>
      <c r="U6" s="20">
        <f t="shared" si="3"/>
        <v>59.72</v>
      </c>
      <c r="V6" s="20">
        <f t="shared" si="3"/>
        <v>2771</v>
      </c>
      <c r="W6" s="20">
        <f t="shared" si="3"/>
        <v>1.64</v>
      </c>
      <c r="X6" s="20">
        <f t="shared" si="3"/>
        <v>1689.63</v>
      </c>
      <c r="Y6" s="21">
        <f>IF(Y7="",NA(),Y7)</f>
        <v>108.24</v>
      </c>
      <c r="Z6" s="21">
        <f t="shared" ref="Z6:AH6" si="4">IF(Z7="",NA(),Z7)</f>
        <v>106.94</v>
      </c>
      <c r="AA6" s="21">
        <f t="shared" si="4"/>
        <v>109.47</v>
      </c>
      <c r="AB6" s="21">
        <f t="shared" si="4"/>
        <v>110.58</v>
      </c>
      <c r="AC6" s="21">
        <f t="shared" si="4"/>
        <v>105.88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14.26</v>
      </c>
      <c r="AV6" s="21">
        <f t="shared" ref="AV6:BD6" si="6">IF(AV7="",NA(),AV7)</f>
        <v>26.67</v>
      </c>
      <c r="AW6" s="21">
        <f t="shared" si="6"/>
        <v>13.34</v>
      </c>
      <c r="AX6" s="21">
        <f t="shared" si="6"/>
        <v>14.33</v>
      </c>
      <c r="AY6" s="21">
        <f t="shared" si="6"/>
        <v>11.03</v>
      </c>
      <c r="AZ6" s="21">
        <f t="shared" si="6"/>
        <v>44.24</v>
      </c>
      <c r="BA6" s="21">
        <f t="shared" si="6"/>
        <v>43.07</v>
      </c>
      <c r="BB6" s="21">
        <f t="shared" si="6"/>
        <v>45.42</v>
      </c>
      <c r="BC6" s="21">
        <f t="shared" si="6"/>
        <v>50.63</v>
      </c>
      <c r="BD6" s="21">
        <f t="shared" si="6"/>
        <v>53.28</v>
      </c>
      <c r="BE6" s="20" t="str">
        <f>IF(BE7="","",IF(BE7="-","【-】","【"&amp;SUBSTITUTE(TEXT(BE7,"#,##0.00"),"-","△")&amp;"】"))</f>
        <v>【50.90】</v>
      </c>
      <c r="BF6" s="21">
        <f>IF(BF7="",NA(),BF7)</f>
        <v>4386.1499999999996</v>
      </c>
      <c r="BG6" s="21">
        <f t="shared" ref="BG6:BO6" si="7">IF(BG7="",NA(),BG7)</f>
        <v>2438.71</v>
      </c>
      <c r="BH6" s="21">
        <f t="shared" si="7"/>
        <v>3532.31</v>
      </c>
      <c r="BI6" s="21">
        <f t="shared" si="7"/>
        <v>2797.07</v>
      </c>
      <c r="BJ6" s="21">
        <f t="shared" si="7"/>
        <v>2456.1</v>
      </c>
      <c r="BK6" s="21">
        <f t="shared" si="7"/>
        <v>1258.43</v>
      </c>
      <c r="BL6" s="21">
        <f t="shared" si="7"/>
        <v>1163.75</v>
      </c>
      <c r="BM6" s="21">
        <f t="shared" si="7"/>
        <v>1195.47</v>
      </c>
      <c r="BN6" s="21">
        <f t="shared" si="7"/>
        <v>1168.69</v>
      </c>
      <c r="BO6" s="21">
        <f t="shared" si="7"/>
        <v>1142.44</v>
      </c>
      <c r="BP6" s="20" t="str">
        <f>IF(BP7="","",IF(BP7="-","【-】","【"&amp;SUBSTITUTE(TEXT(BP7,"#,##0.00"),"-","△")&amp;"】"))</f>
        <v>【1,099.15】</v>
      </c>
      <c r="BQ6" s="21">
        <f>IF(BQ7="",NA(),BQ7)</f>
        <v>66.28</v>
      </c>
      <c r="BR6" s="21">
        <f t="shared" ref="BR6:BZ6" si="8">IF(BR7="",NA(),BR7)</f>
        <v>65.37</v>
      </c>
      <c r="BS6" s="21">
        <f t="shared" si="8"/>
        <v>53.5</v>
      </c>
      <c r="BT6" s="21">
        <f t="shared" si="8"/>
        <v>56.49</v>
      </c>
      <c r="BU6" s="21">
        <f t="shared" si="8"/>
        <v>49.89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240.35</v>
      </c>
      <c r="CC6" s="21">
        <f t="shared" ref="CC6:CK6" si="9">IF(CC7="",NA(),CC7)</f>
        <v>242.95</v>
      </c>
      <c r="CD6" s="21">
        <f t="shared" si="9"/>
        <v>299.43</v>
      </c>
      <c r="CE6" s="21">
        <f t="shared" si="9"/>
        <v>285.05</v>
      </c>
      <c r="CF6" s="21">
        <f t="shared" si="9"/>
        <v>325.5</v>
      </c>
      <c r="CG6" s="21">
        <f t="shared" si="9"/>
        <v>224.88</v>
      </c>
      <c r="CH6" s="21">
        <f t="shared" si="9"/>
        <v>228.64</v>
      </c>
      <c r="CI6" s="21">
        <f t="shared" si="9"/>
        <v>239.46</v>
      </c>
      <c r="CJ6" s="21">
        <f t="shared" si="9"/>
        <v>233.15</v>
      </c>
      <c r="CK6" s="21">
        <f t="shared" si="9"/>
        <v>252.17</v>
      </c>
      <c r="CL6" s="20" t="str">
        <f>IF(CL7="","",IF(CL7="-","【-】","【"&amp;SUBSTITUTE(TEXT(CL7,"#,##0.00"),"-","△")&amp;"】"))</f>
        <v>【225.78】</v>
      </c>
      <c r="CM6" s="21">
        <f>IF(CM7="",NA(),CM7)</f>
        <v>24.88</v>
      </c>
      <c r="CN6" s="21">
        <f t="shared" ref="CN6:CV6" si="10">IF(CN7="",NA(),CN7)</f>
        <v>24.02</v>
      </c>
      <c r="CO6" s="21">
        <f t="shared" si="10"/>
        <v>23.35</v>
      </c>
      <c r="CP6" s="21">
        <f t="shared" si="10"/>
        <v>24.41</v>
      </c>
      <c r="CQ6" s="21">
        <f t="shared" si="10"/>
        <v>22.8</v>
      </c>
      <c r="CR6" s="21">
        <f t="shared" si="10"/>
        <v>42.4</v>
      </c>
      <c r="CS6" s="21">
        <f t="shared" si="10"/>
        <v>42.28</v>
      </c>
      <c r="CT6" s="21">
        <f t="shared" si="10"/>
        <v>41.06</v>
      </c>
      <c r="CU6" s="21">
        <f t="shared" si="10"/>
        <v>42.09</v>
      </c>
      <c r="CV6" s="21">
        <f t="shared" si="10"/>
        <v>42.15</v>
      </c>
      <c r="CW6" s="20" t="str">
        <f>IF(CW7="","",IF(CW7="-","【-】","【"&amp;SUBSTITUTE(TEXT(CW7,"#,##0.00"),"-","△")&amp;"】"))</f>
        <v>【43.17】</v>
      </c>
      <c r="CX6" s="21">
        <f>IF(CX7="",NA(),CX7)</f>
        <v>72.66</v>
      </c>
      <c r="CY6" s="21">
        <f t="shared" ref="CY6:DG6" si="11">IF(CY7="",NA(),CY7)</f>
        <v>73.180000000000007</v>
      </c>
      <c r="CZ6" s="21">
        <f t="shared" si="11"/>
        <v>73.790000000000006</v>
      </c>
      <c r="DA6" s="21">
        <f t="shared" si="11"/>
        <v>78.16</v>
      </c>
      <c r="DB6" s="21">
        <f t="shared" si="11"/>
        <v>76.98</v>
      </c>
      <c r="DC6" s="21">
        <f t="shared" si="11"/>
        <v>84.19</v>
      </c>
      <c r="DD6" s="21">
        <f t="shared" si="11"/>
        <v>84.34</v>
      </c>
      <c r="DE6" s="21">
        <f t="shared" si="11"/>
        <v>84.34</v>
      </c>
      <c r="DF6" s="21">
        <f t="shared" si="11"/>
        <v>84.73</v>
      </c>
      <c r="DG6" s="21">
        <f t="shared" si="11"/>
        <v>84.21</v>
      </c>
      <c r="DH6" s="20" t="str">
        <f>IF(DH7="","",IF(DH7="-","【-】","【"&amp;SUBSTITUTE(TEXT(DH7,"#,##0.00"),"-","△")&amp;"】"))</f>
        <v>【86.31】</v>
      </c>
      <c r="DI6" s="21">
        <f>IF(DI7="",NA(),DI7)</f>
        <v>5.3</v>
      </c>
      <c r="DJ6" s="21">
        <f t="shared" ref="DJ6:DR6" si="12">IF(DJ7="",NA(),DJ7)</f>
        <v>9.08</v>
      </c>
      <c r="DK6" s="21">
        <f t="shared" si="12"/>
        <v>12.22</v>
      </c>
      <c r="DL6" s="21">
        <f t="shared" si="12"/>
        <v>15.26</v>
      </c>
      <c r="DM6" s="21">
        <f t="shared" si="12"/>
        <v>18.22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22080</v>
      </c>
      <c r="D7" s="23">
        <v>46</v>
      </c>
      <c r="E7" s="23">
        <v>17</v>
      </c>
      <c r="F7" s="23">
        <v>4</v>
      </c>
      <c r="G7" s="23">
        <v>0</v>
      </c>
      <c r="H7" s="23" t="s">
        <v>96</v>
      </c>
      <c r="I7" s="23" t="s">
        <v>97</v>
      </c>
      <c r="J7" s="23" t="s">
        <v>98</v>
      </c>
      <c r="K7" s="23" t="s">
        <v>99</v>
      </c>
      <c r="L7" s="23" t="s">
        <v>100</v>
      </c>
      <c r="M7" s="23" t="s">
        <v>101</v>
      </c>
      <c r="N7" s="24" t="s">
        <v>102</v>
      </c>
      <c r="O7" s="24">
        <v>71.03</v>
      </c>
      <c r="P7" s="24">
        <v>5.44</v>
      </c>
      <c r="Q7" s="24">
        <v>98.4</v>
      </c>
      <c r="R7" s="24">
        <v>3300</v>
      </c>
      <c r="S7" s="24">
        <v>51606</v>
      </c>
      <c r="T7" s="24">
        <v>864.2</v>
      </c>
      <c r="U7" s="24">
        <v>59.72</v>
      </c>
      <c r="V7" s="24">
        <v>2771</v>
      </c>
      <c r="W7" s="24">
        <v>1.64</v>
      </c>
      <c r="X7" s="24">
        <v>1689.63</v>
      </c>
      <c r="Y7" s="24">
        <v>108.24</v>
      </c>
      <c r="Z7" s="24">
        <v>106.94</v>
      </c>
      <c r="AA7" s="24">
        <v>109.47</v>
      </c>
      <c r="AB7" s="24">
        <v>110.58</v>
      </c>
      <c r="AC7" s="24">
        <v>105.88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14.26</v>
      </c>
      <c r="AV7" s="24">
        <v>26.67</v>
      </c>
      <c r="AW7" s="24">
        <v>13.34</v>
      </c>
      <c r="AX7" s="24">
        <v>14.33</v>
      </c>
      <c r="AY7" s="24">
        <v>11.03</v>
      </c>
      <c r="AZ7" s="24">
        <v>44.24</v>
      </c>
      <c r="BA7" s="24">
        <v>43.07</v>
      </c>
      <c r="BB7" s="24">
        <v>45.42</v>
      </c>
      <c r="BC7" s="24">
        <v>50.63</v>
      </c>
      <c r="BD7" s="24">
        <v>53.28</v>
      </c>
      <c r="BE7" s="24">
        <v>50.9</v>
      </c>
      <c r="BF7" s="24">
        <v>4386.1499999999996</v>
      </c>
      <c r="BG7" s="24">
        <v>2438.71</v>
      </c>
      <c r="BH7" s="24">
        <v>3532.31</v>
      </c>
      <c r="BI7" s="24">
        <v>2797.07</v>
      </c>
      <c r="BJ7" s="24">
        <v>2456.1</v>
      </c>
      <c r="BK7" s="24">
        <v>1258.43</v>
      </c>
      <c r="BL7" s="24">
        <v>1163.75</v>
      </c>
      <c r="BM7" s="24">
        <v>1195.47</v>
      </c>
      <c r="BN7" s="24">
        <v>1168.69</v>
      </c>
      <c r="BO7" s="24">
        <v>1142.44</v>
      </c>
      <c r="BP7" s="24">
        <v>1099.1500000000001</v>
      </c>
      <c r="BQ7" s="24">
        <v>66.28</v>
      </c>
      <c r="BR7" s="24">
        <v>65.37</v>
      </c>
      <c r="BS7" s="24">
        <v>53.5</v>
      </c>
      <c r="BT7" s="24">
        <v>56.49</v>
      </c>
      <c r="BU7" s="24">
        <v>49.89</v>
      </c>
      <c r="BV7" s="24">
        <v>73.36</v>
      </c>
      <c r="BW7" s="24">
        <v>72.599999999999994</v>
      </c>
      <c r="BX7" s="24">
        <v>69.430000000000007</v>
      </c>
      <c r="BY7" s="24">
        <v>70.709999999999994</v>
      </c>
      <c r="BZ7" s="24">
        <v>66.63</v>
      </c>
      <c r="CA7" s="24">
        <v>72.92</v>
      </c>
      <c r="CB7" s="24">
        <v>240.35</v>
      </c>
      <c r="CC7" s="24">
        <v>242.95</v>
      </c>
      <c r="CD7" s="24">
        <v>299.43</v>
      </c>
      <c r="CE7" s="24">
        <v>285.05</v>
      </c>
      <c r="CF7" s="24">
        <v>325.5</v>
      </c>
      <c r="CG7" s="24">
        <v>224.88</v>
      </c>
      <c r="CH7" s="24">
        <v>228.64</v>
      </c>
      <c r="CI7" s="24">
        <v>239.46</v>
      </c>
      <c r="CJ7" s="24">
        <v>233.15</v>
      </c>
      <c r="CK7" s="24">
        <v>252.17</v>
      </c>
      <c r="CL7" s="24">
        <v>225.78</v>
      </c>
      <c r="CM7" s="24">
        <v>24.88</v>
      </c>
      <c r="CN7" s="24">
        <v>24.02</v>
      </c>
      <c r="CO7" s="24">
        <v>23.35</v>
      </c>
      <c r="CP7" s="24">
        <v>24.41</v>
      </c>
      <c r="CQ7" s="24">
        <v>22.8</v>
      </c>
      <c r="CR7" s="24">
        <v>42.4</v>
      </c>
      <c r="CS7" s="24">
        <v>42.28</v>
      </c>
      <c r="CT7" s="24">
        <v>41.06</v>
      </c>
      <c r="CU7" s="24">
        <v>42.09</v>
      </c>
      <c r="CV7" s="24">
        <v>42.15</v>
      </c>
      <c r="CW7" s="24">
        <v>43.17</v>
      </c>
      <c r="CX7" s="24">
        <v>72.66</v>
      </c>
      <c r="CY7" s="24">
        <v>73.180000000000007</v>
      </c>
      <c r="CZ7" s="24">
        <v>73.790000000000006</v>
      </c>
      <c r="DA7" s="24">
        <v>78.16</v>
      </c>
      <c r="DB7" s="24">
        <v>76.98</v>
      </c>
      <c r="DC7" s="24">
        <v>84.19</v>
      </c>
      <c r="DD7" s="24">
        <v>84.34</v>
      </c>
      <c r="DE7" s="24">
        <v>84.34</v>
      </c>
      <c r="DF7" s="24">
        <v>84.73</v>
      </c>
      <c r="DG7" s="24">
        <v>84.21</v>
      </c>
      <c r="DH7" s="24">
        <v>86.31</v>
      </c>
      <c r="DI7" s="24">
        <v>5.3</v>
      </c>
      <c r="DJ7" s="24">
        <v>9.08</v>
      </c>
      <c r="DK7" s="24">
        <v>12.22</v>
      </c>
      <c r="DL7" s="24">
        <v>15.26</v>
      </c>
      <c r="DM7" s="24">
        <v>18.22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2025-12-23T06:08:32Z</dcterms:created>
  <dcterms:modified xsi:type="dcterms:W3CDTF">2026-01-20T02:14:24Z</dcterms:modified>
  <cp:category/>
</cp:coreProperties>
</file>