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esuijo01\landisk\disk\300　下水道財務G\360 経営指標\361　経営比較分析表\経営比較分析表\R7\回答\"/>
    </mc:Choice>
  </mc:AlternateContent>
  <xr:revisionPtr revIDLastSave="0" documentId="13_ncr:1_{7354B80A-79B0-4FE4-A928-DAC8C67A0A48}" xr6:coauthVersionLast="47" xr6:coauthVersionMax="47" xr10:uidLastSave="{00000000-0000-0000-0000-000000000000}"/>
  <workbookProtection workbookAlgorithmName="SHA-512" workbookHashValue="L8LBFXMSQs/HO5M0kL79MOYmGFdKBFQ8KMTl4qeYQC/UWhFFxNB054UCx+ZizWbKmOlHEEDE3gvKmdSFsNMj1w==" workbookSaltValue="eqrZXGQl+WbyIW8Goeu79A==" workbookSpinCount="100000" lockStructure="1"/>
  <bookViews>
    <workbookView xWindow="27855" yWindow="6300" windowWidth="20130" windowHeight="99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<sst xmlns="http://schemas.openxmlformats.org/spreadsheetml/2006/main" count="231" uniqueCount="116">
  <si>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</si>
  <si>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</si>
  <si>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</si>
  <si>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</si>
  <si>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</si>
  <si>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</si>
  <si>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</si>
  <si>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</si>
  <si>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</si>
  <si>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</si>
  <si>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</si>
  <si>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</si>
  <si>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</si>
  <si>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</si>
  <si>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</si>
  <si>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</si>
  <si>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</si>
  <si>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</si>
  <si>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</si>
  <si>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</si>
  <si>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</si>
  <si>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</si>
  <si>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</si>
  <si>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</si>
  <si>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</si>
  <si>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</si>
  <si>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</si>
  <si>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</si>
  <si>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</si>
  <si>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</si>
  <si>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</si>
  <si>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</si>
  <si>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</si>
  <si>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</si>
  <si>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</si>
  <si>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</si>
  <si>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</si>
  <si>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</si>
  <si>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</si>
  <si>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</si>
  <si>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</si>
  <si>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</si>
  <si>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</si>
  <si>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</si>
  <si>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</si>
  <si>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</si>
  <si>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</si>
  <si>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</si>
  <si>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</si>
  <si>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</si>
  <si>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</si>
  <si>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</si>
  <si>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</si>
  <si>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</si>
  <si>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</si>
  <si>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</si>
  <si>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</si>
  <si>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</si>
  <si>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</si>
  <si>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</si>
  <si>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</si>
  <si>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</si>
  <si>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</si>
  <si>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</si>
  <si>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</si>
  <si>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</si>
  <si>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</si>
  <si>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</si>
  <si>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</si>
  <si>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</si>
  <si>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</si>
  <si>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</si>
  <si>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</si>
  <si>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</si>
  <si>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</si>
  <si>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</si>
  <si>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</si>
  <si>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</si>
  <si>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</si>
  <si>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</si>
  <si>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</si>
  <si>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</si>
  <si>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</si>
  <si>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</si>
  <si>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</si>
  <si>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</si>
  <si>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</si>
  <si>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</si>
  <si>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</si>
  <si>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</si>
  <si>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</si>
  <si>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</si>
  <si>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</si>
  <si>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</si>
  <si>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</si>
  <si>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</si>
  <si>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むつ市</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</si>
  <si>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</si>
  <si>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</si>
  <si>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</si>
  <si>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</si>
  <si>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</si>
  <si>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</si>
  <si>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</si>
  <si>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</si>
  <si>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</si>
  <si>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</si>
  <si>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</si>
  <si>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</si>
  <si>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</si>
  <si>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</si>
  <si>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</si>
  <si>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</si>
  <si>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当市の公共下水道事業は、むつ処理区が平成15年度、大畑処理区が平成16年度に供用開始しているが、供用開始からの年数が浅く、管渠・施設等の老朽化による更新はまだ行っていない。
　しかしながら、施設内の機械設備等は順次、耐用年数を迎えることから、適切な資産管理・資金計画を行う必要があるため、ストックマネジメント計画に基づき改築需要の平準化という課題と併せて、重要な施設については計画的な点検・計画による予防保全型の施設管理を導入し、施設の延命化や効率的で適切な対策を講じていくことにより、施設の安全性とコスト縮減を図っていく。</t>
    <phoneticPr fontId="4"/>
  </si>
  <si>
    <t>【類似団体比較】
①経常収支比率は類似団体の平均を下回っており、100％以上は維持しているものの、前年度比較でも低下している。当市では今後下水道区域の拡大を行わない方針としており、接続数の増加による劇的な使用料収入の増加は見込めないことから、今まで以上に効率的な処理・維持管理に努めるとともに、機器の更新等についても規模や必要性の精査を行いながら汚水処理コストの節減を図っていく。
⑧水洗化率の類似団体平均値との差が大きい。公共下水道の整備が遅れたことから、下水道整備区域内において相当数の単独浄化槽設置家屋があり、水洗化率は微増傾向にあるものの思うようには伸びていない。地道な活動による接続率の向上を図る啓発活動や戸別訪問、排水設備工事補助制度などのＰＲにより早期水洗化を促していく。
【下水道事業の現状】
　当市の公共下水道事業は、供用開始時期が遅く、市の財政状況を考慮し下水道事業費を抑制してきたため下水道整備が非常に遅れている。また、令和５年度に現在整備済の区域まで事業計画を縮小したことから、今後は、接続の促進による水洗化率の向上を図るほか、経費節減に努めるなど、経営の健全化・効率化を図る。</t>
    <rPh sb="39" eb="41">
      <t>イジ</t>
    </rPh>
    <rPh sb="49" eb="52">
      <t>ゼンネンド</t>
    </rPh>
    <rPh sb="52" eb="54">
      <t>ヒカク</t>
    </rPh>
    <rPh sb="56" eb="58">
      <t>テイカ</t>
    </rPh>
    <rPh sb="63" eb="65">
      <t>トウシ</t>
    </rPh>
    <rPh sb="67" eb="69">
      <t>コンゴ</t>
    </rPh>
    <rPh sb="69" eb="72">
      <t>ゲスイドウ</t>
    </rPh>
    <rPh sb="72" eb="74">
      <t>クイキ</t>
    </rPh>
    <rPh sb="75" eb="77">
      <t>カクダイ</t>
    </rPh>
    <rPh sb="78" eb="79">
      <t>オコナ</t>
    </rPh>
    <rPh sb="82" eb="84">
      <t>ホウシン</t>
    </rPh>
    <rPh sb="90" eb="93">
      <t>セツゾクスウ</t>
    </rPh>
    <rPh sb="94" eb="96">
      <t>ゾウカ</t>
    </rPh>
    <rPh sb="99" eb="101">
      <t>ゲキテキ</t>
    </rPh>
    <rPh sb="102" eb="105">
      <t>シヨウリョウ</t>
    </rPh>
    <rPh sb="105" eb="107">
      <t>シュウニュウ</t>
    </rPh>
    <rPh sb="108" eb="110">
      <t>ゾウカ</t>
    </rPh>
    <rPh sb="111" eb="113">
      <t>ミコ</t>
    </rPh>
    <rPh sb="121" eb="122">
      <t>イマ</t>
    </rPh>
    <rPh sb="124" eb="126">
      <t>イジョウ</t>
    </rPh>
    <rPh sb="139" eb="140">
      <t>ツト</t>
    </rPh>
    <rPh sb="158" eb="160">
      <t>キボ</t>
    </rPh>
    <rPh sb="161" eb="164">
      <t>ヒツヨウセイ</t>
    </rPh>
    <rPh sb="165" eb="167">
      <t>セイサ</t>
    </rPh>
    <rPh sb="168" eb="169">
      <t>オコナ</t>
    </rPh>
    <rPh sb="184" eb="185">
      <t>ハカ</t>
    </rPh>
    <rPh sb="245" eb="247">
      <t>タンドク</t>
    </rPh>
    <rPh sb="258" eb="261">
      <t>スイセンカ</t>
    </rPh>
    <rPh sb="261" eb="262">
      <t>リツ</t>
    </rPh>
    <rPh sb="263" eb="265">
      <t>ビゾウ</t>
    </rPh>
    <rPh sb="265" eb="267">
      <t>ケイコウ</t>
    </rPh>
    <phoneticPr fontId="4"/>
  </si>
  <si>
    <t xml:space="preserve">　当市の公共下水道事業は、人口減少が進む中で、将来的な負担を勘案し、計画区域を縮小させ管渠の延長を行わないこととしている。整備開始が遅く、事業拡大も取りやめたため、類似団体に比べ平均を下回る指標は多く、使用料収入の急増も見込めないが、一方で老朽施設の更新によって急激に経営が悪化するリスクは低いといえる。
　維持管理費については物価高騰、賃金上昇により増加傾向にあることから、これまで以上に費用の精査を図り支出を抑えていくとともに、効率的かつ安定的な経営に資するためW-PPPの検討を進めていく。また、有収水量を確保し使用料の増収につなげるため、補助金制度や貸付制度の周知・啓蒙により下水道接続を促進し水洗化率の向上を図っていく。
</t>
    <rPh sb="13" eb="15">
      <t>ジンコウ</t>
    </rPh>
    <rPh sb="15" eb="17">
      <t>ゲンショウ</t>
    </rPh>
    <rPh sb="18" eb="19">
      <t>スス</t>
    </rPh>
    <rPh sb="20" eb="21">
      <t>ナカ</t>
    </rPh>
    <rPh sb="23" eb="26">
      <t>ショウライテキ</t>
    </rPh>
    <rPh sb="27" eb="29">
      <t>フタン</t>
    </rPh>
    <rPh sb="30" eb="32">
      <t>カンアン</t>
    </rPh>
    <rPh sb="34" eb="36">
      <t>ケイカク</t>
    </rPh>
    <rPh sb="61" eb="63">
      <t>セイビ</t>
    </rPh>
    <rPh sb="63" eb="65">
      <t>カイシ</t>
    </rPh>
    <rPh sb="66" eb="67">
      <t>オソ</t>
    </rPh>
    <rPh sb="69" eb="71">
      <t>ジギョウ</t>
    </rPh>
    <rPh sb="71" eb="73">
      <t>カクダイ</t>
    </rPh>
    <rPh sb="74" eb="75">
      <t>ト</t>
    </rPh>
    <rPh sb="82" eb="84">
      <t>ルイジ</t>
    </rPh>
    <rPh sb="84" eb="86">
      <t>ダンタイ</t>
    </rPh>
    <rPh sb="87" eb="88">
      <t>クラ</t>
    </rPh>
    <rPh sb="89" eb="91">
      <t>ヘイキン</t>
    </rPh>
    <rPh sb="92" eb="94">
      <t>シタマワ</t>
    </rPh>
    <rPh sb="95" eb="97">
      <t>シヒョウ</t>
    </rPh>
    <rPh sb="98" eb="99">
      <t>オオ</t>
    </rPh>
    <rPh sb="101" eb="104">
      <t>シヨウリョウ</t>
    </rPh>
    <rPh sb="104" eb="106">
      <t>シュウニュウ</t>
    </rPh>
    <rPh sb="107" eb="109">
      <t>キュウゾウ</t>
    </rPh>
    <rPh sb="110" eb="112">
      <t>ミコ</t>
    </rPh>
    <rPh sb="117" eb="119">
      <t>イッポウ</t>
    </rPh>
    <rPh sb="120" eb="122">
      <t>ロウキュウ</t>
    </rPh>
    <rPh sb="122" eb="124">
      <t>シセツ</t>
    </rPh>
    <rPh sb="125" eb="127">
      <t>コウシン</t>
    </rPh>
    <rPh sb="131" eb="133">
      <t>キュウゲキ</t>
    </rPh>
    <rPh sb="134" eb="136">
      <t>ケイエイ</t>
    </rPh>
    <rPh sb="137" eb="139">
      <t>アッカ</t>
    </rPh>
    <rPh sb="145" eb="146">
      <t>ヒク</t>
    </rPh>
    <rPh sb="154" eb="156">
      <t>イジ</t>
    </rPh>
    <rPh sb="156" eb="159">
      <t>カンリヒ</t>
    </rPh>
    <rPh sb="164" eb="166">
      <t>ブッカ</t>
    </rPh>
    <rPh sb="166" eb="168">
      <t>コウトウ</t>
    </rPh>
    <rPh sb="169" eb="171">
      <t>チンギン</t>
    </rPh>
    <rPh sb="171" eb="173">
      <t>ジョウショウ</t>
    </rPh>
    <rPh sb="176" eb="178">
      <t>ゾウカ</t>
    </rPh>
    <rPh sb="178" eb="180">
      <t>ケイコウ</t>
    </rPh>
    <rPh sb="192" eb="194">
      <t>イジョウ</t>
    </rPh>
    <rPh sb="195" eb="197">
      <t>ヒヨウ</t>
    </rPh>
    <rPh sb="198" eb="200">
      <t>セイサ</t>
    </rPh>
    <rPh sb="201" eb="202">
      <t>ハカ</t>
    </rPh>
    <rPh sb="203" eb="205">
      <t>シシュツ</t>
    </rPh>
    <rPh sb="206" eb="207">
      <t>オサ</t>
    </rPh>
    <rPh sb="216" eb="219">
      <t>コウリツテキ</t>
    </rPh>
    <rPh sb="221" eb="224">
      <t>アンテイテキ</t>
    </rPh>
    <rPh sb="225" eb="227">
      <t>ケイエイ</t>
    </rPh>
    <rPh sb="228" eb="229">
      <t>シ</t>
    </rPh>
    <rPh sb="239" eb="241">
      <t>ケントウ</t>
    </rPh>
    <rPh sb="242" eb="24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</si>
</sst>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2.86</c:v>
                </c:pt>
                <c:pt idx="1">
                  <c:v>6.67</c:v>
                </c:pt>
                <c:pt idx="2">
                  <c:v>1.32</c:v>
                </c:pt>
                <c:pt idx="3">
                  <c:v>2.56</c:v>
                </c:pt>
                <c:pt idx="4" formatCode="#,##0.00;&quot;△&quot;#,##0.00">
                  <c:v>0</c:v>
                </c:pt>
              </c:numCache>
            </c:numRef>
          </c:val>
          <c:extLst>
            <c:ext xmlns:c16="http://schemas.microsoft.com/office/drawing/2014/chart" uri="{C3380CC4-5D6E-409C-BE32-E72D297353CC}">
              <c16:uniqueId val="{00000000-092F-43CB-A461-84CE51AC5B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092F-43CB-A461-84CE51AC5B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52.5</c:v>
                </c:pt>
                <c:pt idx="1">
                  <c:v>56.05</c:v>
                </c:pt>
                <c:pt idx="2">
                  <c:v>56.42</c:v>
                </c:pt>
                <c:pt idx="3">
                  <c:v>62.08</c:v>
                </c:pt>
                <c:pt idx="4">
                  <c:v>39.19</c:v>
                </c:pt>
              </c:numCache>
            </c:numRef>
          </c:val>
          <c:extLst>
            <c:ext xmlns:c16="http://schemas.microsoft.com/office/drawing/2014/chart" uri="{C3380CC4-5D6E-409C-BE32-E72D297353CC}">
              <c16:uniqueId val="{00000000-538B-4CA2-BE82-7A69B0998E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538B-4CA2-BE82-7A69B0998E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37.18</c:v>
                </c:pt>
                <c:pt idx="1">
                  <c:v>40.89</c:v>
                </c:pt>
                <c:pt idx="2">
                  <c:v>42.49</c:v>
                </c:pt>
                <c:pt idx="3">
                  <c:v>44.74</c:v>
                </c:pt>
                <c:pt idx="4">
                  <c:v>49.85</c:v>
                </c:pt>
              </c:numCache>
            </c:numRef>
          </c:val>
          <c:extLst>
            <c:ext xmlns:c16="http://schemas.microsoft.com/office/drawing/2014/chart" uri="{C3380CC4-5D6E-409C-BE32-E72D297353CC}">
              <c16:uniqueId val="{00000000-77F9-4D9E-9AEB-3D91831990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77F9-4D9E-9AEB-3D91831990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101.09</c:v>
                </c:pt>
                <c:pt idx="1">
                  <c:v>104.87</c:v>
                </c:pt>
                <c:pt idx="2">
                  <c:v>109.05</c:v>
                </c:pt>
                <c:pt idx="3">
                  <c:v>106.52</c:v>
                </c:pt>
                <c:pt idx="4">
                  <c:v>103.3</c:v>
                </c:pt>
              </c:numCache>
            </c:numRef>
          </c:val>
          <c:extLst>
            <c:ext xmlns:c16="http://schemas.microsoft.com/office/drawing/2014/chart" uri="{C3380CC4-5D6E-409C-BE32-E72D297353CC}">
              <c16:uniqueId val="{00000000-B6B9-46D3-8CC6-9CA96C3EAF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B6B9-46D3-8CC6-9CA96C3EAF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c:v>
                </c:pt>
                <c:pt idx="1">
                  <c:v>6.44</c:v>
                </c:pt>
                <c:pt idx="2">
                  <c:v>9.23</c:v>
                </c:pt>
                <c:pt idx="3">
                  <c:v>10.71</c:v>
                </c:pt>
                <c:pt idx="4">
                  <c:v>13.13</c:v>
                </c:pt>
              </c:numCache>
            </c:numRef>
          </c:val>
          <c:extLst>
            <c:ext xmlns:c16="http://schemas.microsoft.com/office/drawing/2014/chart" uri="{C3380CC4-5D6E-409C-BE32-E72D297353CC}">
              <c16:uniqueId val="{00000000-CAC9-4438-9B55-B0E2346F12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CAC9-4438-9B55-B0E2346F12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22-427B-9242-F0B5ED89F6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B22-427B-9242-F0B5ED89F6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5C-402F-8104-EC66DB1E59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F45C-402F-8104-EC66DB1E59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6.29</c:v>
                </c:pt>
                <c:pt idx="1">
                  <c:v>11.68</c:v>
                </c:pt>
                <c:pt idx="2">
                  <c:v>42.93</c:v>
                </c:pt>
                <c:pt idx="3">
                  <c:v>27.92</c:v>
                </c:pt>
                <c:pt idx="4">
                  <c:v>12.18</c:v>
                </c:pt>
              </c:numCache>
            </c:numRef>
          </c:val>
          <c:extLst>
            <c:ext xmlns:c16="http://schemas.microsoft.com/office/drawing/2014/chart" uri="{C3380CC4-5D6E-409C-BE32-E72D297353CC}">
              <c16:uniqueId val="{00000000-2699-4AF8-9837-6646709477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2699-4AF8-9837-6646709477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8815.58</c:v>
                </c:pt>
                <c:pt idx="1">
                  <c:v>5587.05</c:v>
                </c:pt>
                <c:pt idx="2">
                  <c:v>5830.74</c:v>
                </c:pt>
                <c:pt idx="3">
                  <c:v>5817.01</c:v>
                </c:pt>
                <c:pt idx="4">
                  <c:v>5357.01</c:v>
                </c:pt>
              </c:numCache>
            </c:numRef>
          </c:val>
          <c:extLst>
            <c:ext xmlns:c16="http://schemas.microsoft.com/office/drawing/2014/chart" uri="{C3380CC4-5D6E-409C-BE32-E72D297353CC}">
              <c16:uniqueId val="{00000000-4AD7-4B57-A4AF-1F7D1C2155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4AD7-4B57-A4AF-1F7D1C2155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59.02</c:v>
                </c:pt>
                <c:pt idx="1">
                  <c:v>61.09</c:v>
                </c:pt>
                <c:pt idx="2">
                  <c:v>59.82</c:v>
                </c:pt>
                <c:pt idx="3">
                  <c:v>45.78</c:v>
                </c:pt>
                <c:pt idx="4">
                  <c:v>44.27</c:v>
                </c:pt>
              </c:numCache>
            </c:numRef>
          </c:val>
          <c:extLst>
            <c:ext xmlns:c16="http://schemas.microsoft.com/office/drawing/2014/chart" uri="{C3380CC4-5D6E-409C-BE32-E72D297353CC}">
              <c16:uniqueId val="{00000000-891A-4FA2-98AA-FBD3DA72AD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891A-4FA2-98AA-FBD3DA72AD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287.14999999999998</c:v>
                </c:pt>
                <c:pt idx="1">
                  <c:v>278.5</c:v>
                </c:pt>
                <c:pt idx="2">
                  <c:v>284.87</c:v>
                </c:pt>
                <c:pt idx="3">
                  <c:v>371.72</c:v>
                </c:pt>
                <c:pt idx="4">
                  <c:v>387.23</c:v>
                </c:pt>
              </c:numCache>
            </c:numRef>
          </c:val>
          <c:extLst>
            <c:ext xmlns:c16="http://schemas.microsoft.com/office/drawing/2014/chart" uri="{C3380CC4-5D6E-409C-BE32-E72D297353CC}">
              <c16:uniqueId val="{00000000-5D6F-4BCF-83B7-C391EB356B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5D6F-4BCF-83B7-C391EB356B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青森県　むつ市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自治体職員</v>
      </c>
      <c r="AE8" s="35"/>
      <c r="AF8" s="35"/>
      <c r="AG8" s="35"/>
      <c r="AH8" s="35"/>
      <c r="AI8" s="35"/>
      <c r="AJ8" s="35"/>
      <c r="AK8" s="3"/>
      <c r="AL8" s="36">
        <f>データ!S6</f>
        <v>51606</v>
      </c>
      <c r="AM8" s="36"/>
      <c r="AN8" s="36"/>
      <c r="AO8" s="36"/>
      <c r="AP8" s="36"/>
      <c r="AQ8" s="36"/>
      <c r="AR8" s="36"/>
      <c r="AS8" s="36"/>
      <c r="AT8" s="37">
        <f>データ!T6</f>
        <v>864.2</v>
      </c>
      <c r="AU8" s="37"/>
      <c r="AV8" s="37"/>
      <c r="AW8" s="37"/>
      <c r="AX8" s="37"/>
      <c r="AY8" s="37"/>
      <c r="AZ8" s="37"/>
      <c r="BA8" s="37"/>
      <c r="BB8" s="37">
        <f>データ!U6</f>
        <v>59.72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47.44</v>
      </c>
      <c r="J10" s="37"/>
      <c r="K10" s="37"/>
      <c r="L10" s="37"/>
      <c r="M10" s="37"/>
      <c r="N10" s="37"/>
      <c r="O10" s="37"/>
      <c r="P10" s="37">
        <f>データ!P6</f>
        <v>17.079999999999998</v>
      </c>
      <c r="Q10" s="37"/>
      <c r="R10" s="37"/>
      <c r="S10" s="37"/>
      <c r="T10" s="37"/>
      <c r="U10" s="37"/>
      <c r="V10" s="37"/>
      <c r="W10" s="37">
        <f>データ!Q6</f>
        <v>86.69</v>
      </c>
      <c r="X10" s="37"/>
      <c r="Y10" s="37"/>
      <c r="Z10" s="37"/>
      <c r="AA10" s="37"/>
      <c r="AB10" s="37"/>
      <c r="AC10" s="37"/>
      <c r="AD10" s="36">
        <f>データ!R6</f>
        <v>3300</v>
      </c>
      <c r="AE10" s="36"/>
      <c r="AF10" s="36"/>
      <c r="AG10" s="36"/>
      <c r="AH10" s="36"/>
      <c r="AI10" s="36"/>
      <c r="AJ10" s="36"/>
      <c r="AK10" s="2"/>
      <c r="AL10" s="36">
        <f>データ!V6</f>
        <v>8704</v>
      </c>
      <c r="AM10" s="36"/>
      <c r="AN10" s="36"/>
      <c r="AO10" s="36"/>
      <c r="AP10" s="36"/>
      <c r="AQ10" s="36"/>
      <c r="AR10" s="36"/>
      <c r="AS10" s="36"/>
      <c r="AT10" s="37">
        <f>データ!W6</f>
        <v>3.92</v>
      </c>
      <c r="AU10" s="37"/>
      <c r="AV10" s="37"/>
      <c r="AW10" s="37"/>
      <c r="AX10" s="37"/>
      <c r="AY10" s="37"/>
      <c r="AZ10" s="37"/>
      <c r="BA10" s="37"/>
      <c r="BB10" s="37">
        <f>データ!X6</f>
        <v>2220.41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HycJ1K9XelHRzyNJuGzmjCb5/r/ZtFSMwofTA3ct375dQ0XqE4cY/hYWJCKuvkJ4BtosHtFkD6myaDVLxXu2g==" saltValue="iei5AVlFKMWqNek/IekC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22080</v>
      </c>
      <c r="D6" s="19">
        <f t="shared" si="3"/>
        <v>46</v>
      </c>
      <c r="E6" s="19">
        <f t="shared" si="3"/>
        <v>17</v>
      </c>
      <c r="F6" s="19">
        <f t="shared" si="3"/>
        <v>1</v>
      </c>
      <c r="G6" s="19">
        <f t="shared" si="3"/>
        <v>0</v>
      </c>
      <c r="H6" s="19" t="str">
        <f t="shared" si="3"/>
        <v>青森県　むつ市</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47.44</v>
      </c>
      <c r="P6" s="20">
        <f t="shared" si="3"/>
        <v>17.079999999999998</v>
      </c>
      <c r="Q6" s="20">
        <f t="shared" si="3"/>
        <v>86.69</v>
      </c>
      <c r="R6" s="20">
        <f t="shared" si="3"/>
        <v>3300</v>
      </c>
      <c r="S6" s="20">
        <f t="shared" si="3"/>
        <v>51606</v>
      </c>
      <c r="T6" s="20">
        <f t="shared" si="3"/>
        <v>864.2</v>
      </c>
      <c r="U6" s="20">
        <f t="shared" si="3"/>
        <v>59.72</v>
      </c>
      <c r="V6" s="20">
        <f t="shared" si="3"/>
        <v>8704</v>
      </c>
      <c r="W6" s="20">
        <f t="shared" si="3"/>
        <v>3.92</v>
      </c>
      <c r="X6" s="20">
        <f t="shared" si="3"/>
        <v>2220.41</v>
      </c>
      <c r="Y6" s="21">
        <f>IF(Y7="",NA(),Y7)</f>
        <v>101.09</v>
      </c>
      <c r="Z6" s="21">
        <f t="shared" ref="Z6:AH6" si="4">IF(Z7="",NA(),Z7)</f>
        <v>104.87</v>
      </c>
      <c r="AA6" s="21">
        <f t="shared" si="4"/>
        <v>109.05</v>
      </c>
      <c r="AB6" s="21">
        <f t="shared" si="4"/>
        <v>106.52</v>
      </c>
      <c r="AC6" s="21">
        <f t="shared" si="4"/>
        <v>103.3</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6.29</v>
      </c>
      <c r="AV6" s="21">
        <f t="shared" ref="AV6:BD6" si="6">IF(AV7="",NA(),AV7)</f>
        <v>11.68</v>
      </c>
      <c r="AW6" s="21">
        <f t="shared" si="6"/>
        <v>42.93</v>
      </c>
      <c r="AX6" s="21">
        <f t="shared" si="6"/>
        <v>27.92</v>
      </c>
      <c r="AY6" s="21">
        <f t="shared" si="6"/>
        <v>12.18</v>
      </c>
      <c r="AZ6" s="21">
        <f t="shared" si="6"/>
        <v>48.56</v>
      </c>
      <c r="BA6" s="21">
        <f t="shared" si="6"/>
        <v>47.58</v>
      </c>
      <c r="BB6" s="21">
        <f t="shared" si="6"/>
        <v>51.09</v>
      </c>
      <c r="BC6" s="21">
        <f t="shared" si="6"/>
        <v>57.42</v>
      </c>
      <c r="BD6" s="21">
        <f t="shared" si="6"/>
        <v>56.13</v>
      </c>
      <c r="BE6" s="20" t="str">
        <f>IF(BE7="","",IF(BE7="-","【-】","【"&amp;SUBSTITUTE(TEXT(BE7,"#,##0.00"),"-","△")&amp;"】"))</f>
        <v>【82.75】</v>
      </c>
      <c r="BF6" s="21">
        <f>IF(BF7="",NA(),BF7)</f>
        <v>8815.58</v>
      </c>
      <c r="BG6" s="21">
        <f t="shared" ref="BG6:BO6" si="7">IF(BG7="",NA(),BG7)</f>
        <v>5587.05</v>
      </c>
      <c r="BH6" s="21">
        <f t="shared" si="7"/>
        <v>5830.74</v>
      </c>
      <c r="BI6" s="21">
        <f t="shared" si="7"/>
        <v>5817.01</v>
      </c>
      <c r="BJ6" s="21">
        <f t="shared" si="7"/>
        <v>5357.01</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59.02</v>
      </c>
      <c r="BR6" s="21">
        <f t="shared" ref="BR6:BZ6" si="8">IF(BR7="",NA(),BR7)</f>
        <v>61.09</v>
      </c>
      <c r="BS6" s="21">
        <f t="shared" si="8"/>
        <v>59.82</v>
      </c>
      <c r="BT6" s="21">
        <f t="shared" si="8"/>
        <v>45.78</v>
      </c>
      <c r="BU6" s="21">
        <f t="shared" si="8"/>
        <v>44.27</v>
      </c>
      <c r="BV6" s="21">
        <f t="shared" si="8"/>
        <v>79.77</v>
      </c>
      <c r="BW6" s="21">
        <f t="shared" si="8"/>
        <v>79.63</v>
      </c>
      <c r="BX6" s="21">
        <f t="shared" si="8"/>
        <v>76.78</v>
      </c>
      <c r="BY6" s="21">
        <f t="shared" si="8"/>
        <v>75.41</v>
      </c>
      <c r="BZ6" s="21">
        <f t="shared" si="8"/>
        <v>72.84</v>
      </c>
      <c r="CA6" s="20" t="str">
        <f>IF(CA7="","",IF(CA7="-","【-】","【"&amp;SUBSTITUTE(TEXT(CA7,"#,##0.00"),"-","△")&amp;"】"))</f>
        <v>【97.94】</v>
      </c>
      <c r="CB6" s="21">
        <f>IF(CB7="",NA(),CB7)</f>
        <v>287.14999999999998</v>
      </c>
      <c r="CC6" s="21">
        <f t="shared" ref="CC6:CK6" si="9">IF(CC7="",NA(),CC7)</f>
        <v>278.5</v>
      </c>
      <c r="CD6" s="21">
        <f t="shared" si="9"/>
        <v>284.87</v>
      </c>
      <c r="CE6" s="21">
        <f t="shared" si="9"/>
        <v>371.72</v>
      </c>
      <c r="CF6" s="21">
        <f t="shared" si="9"/>
        <v>387.23</v>
      </c>
      <c r="CG6" s="21">
        <f t="shared" si="9"/>
        <v>214.56</v>
      </c>
      <c r="CH6" s="21">
        <f t="shared" si="9"/>
        <v>213.66</v>
      </c>
      <c r="CI6" s="21">
        <f t="shared" si="9"/>
        <v>224.31</v>
      </c>
      <c r="CJ6" s="21">
        <f t="shared" si="9"/>
        <v>223.48</v>
      </c>
      <c r="CK6" s="21">
        <f t="shared" si="9"/>
        <v>232.33</v>
      </c>
      <c r="CL6" s="20" t="str">
        <f>IF(CL7="","",IF(CL7="-","【-】","【"&amp;SUBSTITUTE(TEXT(CL7,"#,##0.00"),"-","△")&amp;"】"))</f>
        <v>【140.98】</v>
      </c>
      <c r="CM6" s="21">
        <f>IF(CM7="",NA(),CM7)</f>
        <v>52.5</v>
      </c>
      <c r="CN6" s="21">
        <f t="shared" ref="CN6:CV6" si="10">IF(CN7="",NA(),CN7)</f>
        <v>56.05</v>
      </c>
      <c r="CO6" s="21">
        <f t="shared" si="10"/>
        <v>56.42</v>
      </c>
      <c r="CP6" s="21">
        <f t="shared" si="10"/>
        <v>62.08</v>
      </c>
      <c r="CQ6" s="21">
        <f t="shared" si="10"/>
        <v>39.19</v>
      </c>
      <c r="CR6" s="21">
        <f t="shared" si="10"/>
        <v>49.47</v>
      </c>
      <c r="CS6" s="21">
        <f t="shared" si="10"/>
        <v>48.19</v>
      </c>
      <c r="CT6" s="21">
        <f t="shared" si="10"/>
        <v>47.32</v>
      </c>
      <c r="CU6" s="21">
        <f t="shared" si="10"/>
        <v>48.03</v>
      </c>
      <c r="CV6" s="21">
        <f t="shared" si="10"/>
        <v>48.92</v>
      </c>
      <c r="CW6" s="20" t="str">
        <f>IF(CW7="","",IF(CW7="-","【-】","【"&amp;SUBSTITUTE(TEXT(CW7,"#,##0.00"),"-","△")&amp;"】"))</f>
        <v>【60.13】</v>
      </c>
      <c r="CX6" s="21">
        <f>IF(CX7="",NA(),CX7)</f>
        <v>37.18</v>
      </c>
      <c r="CY6" s="21">
        <f t="shared" ref="CY6:DG6" si="11">IF(CY7="",NA(),CY7)</f>
        <v>40.89</v>
      </c>
      <c r="CZ6" s="21">
        <f t="shared" si="11"/>
        <v>42.49</v>
      </c>
      <c r="DA6" s="21">
        <f t="shared" si="11"/>
        <v>44.74</v>
      </c>
      <c r="DB6" s="21">
        <f t="shared" si="11"/>
        <v>49.85</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3.71</v>
      </c>
      <c r="DJ6" s="21">
        <f t="shared" ref="DJ6:DR6" si="12">IF(DJ7="",NA(),DJ7)</f>
        <v>6.44</v>
      </c>
      <c r="DK6" s="21">
        <f t="shared" si="12"/>
        <v>9.23</v>
      </c>
      <c r="DL6" s="21">
        <f t="shared" si="12"/>
        <v>10.71</v>
      </c>
      <c r="DM6" s="21">
        <f t="shared" si="12"/>
        <v>13.13</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2.86</v>
      </c>
      <c r="EF6" s="21">
        <f t="shared" ref="EF6:EN6" si="14">IF(EF7="",NA(),EF7)</f>
        <v>6.67</v>
      </c>
      <c r="EG6" s="21">
        <f t="shared" si="14"/>
        <v>1.32</v>
      </c>
      <c r="EH6" s="21">
        <f t="shared" si="14"/>
        <v>2.56</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22080</v>
      </c>
      <c r="D7" s="23">
        <v>46</v>
      </c>
      <c r="E7" s="23">
        <v>17</v>
      </c>
      <c r="F7" s="23">
        <v>1</v>
      </c>
      <c r="G7" s="23">
        <v>0</v>
      </c>
      <c r="H7" s="23" t="s">
        <v>96</v>
      </c>
      <c r="I7" s="23" t="s">
        <v>97</v>
      </c>
      <c r="J7" s="23" t="s">
        <v>98</v>
      </c>
      <c r="K7" s="23" t="s">
        <v>99</v>
      </c>
      <c r="L7" s="23" t="s">
        <v>100</v>
      </c>
      <c r="M7" s="23" t="s">
        <v>101</v>
      </c>
      <c r="N7" s="24" t="s">
        <v>102</v>
      </c>
      <c r="O7" s="24">
        <v>47.44</v>
      </c>
      <c r="P7" s="24">
        <v>17.079999999999998</v>
      </c>
      <c r="Q7" s="24">
        <v>86.69</v>
      </c>
      <c r="R7" s="24">
        <v>3300</v>
      </c>
      <c r="S7" s="24">
        <v>51606</v>
      </c>
      <c r="T7" s="24">
        <v>864.2</v>
      </c>
      <c r="U7" s="24">
        <v>59.72</v>
      </c>
      <c r="V7" s="24">
        <v>8704</v>
      </c>
      <c r="W7" s="24">
        <v>3.92</v>
      </c>
      <c r="X7" s="24">
        <v>2220.41</v>
      </c>
      <c r="Y7" s="24">
        <v>101.09</v>
      </c>
      <c r="Z7" s="24">
        <v>104.87</v>
      </c>
      <c r="AA7" s="24">
        <v>109.05</v>
      </c>
      <c r="AB7" s="24">
        <v>106.52</v>
      </c>
      <c r="AC7" s="24">
        <v>103.3</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6.29</v>
      </c>
      <c r="AV7" s="24">
        <v>11.68</v>
      </c>
      <c r="AW7" s="24">
        <v>42.93</v>
      </c>
      <c r="AX7" s="24">
        <v>27.92</v>
      </c>
      <c r="AY7" s="24">
        <v>12.18</v>
      </c>
      <c r="AZ7" s="24">
        <v>48.56</v>
      </c>
      <c r="BA7" s="24">
        <v>47.58</v>
      </c>
      <c r="BB7" s="24">
        <v>51.09</v>
      </c>
      <c r="BC7" s="24">
        <v>57.42</v>
      </c>
      <c r="BD7" s="24">
        <v>56.13</v>
      </c>
      <c r="BE7" s="24">
        <v>82.75</v>
      </c>
      <c r="BF7" s="24">
        <v>8815.58</v>
      </c>
      <c r="BG7" s="24">
        <v>5587.05</v>
      </c>
      <c r="BH7" s="24">
        <v>5830.74</v>
      </c>
      <c r="BI7" s="24">
        <v>5817.01</v>
      </c>
      <c r="BJ7" s="24">
        <v>5357.01</v>
      </c>
      <c r="BK7" s="24">
        <v>1245.0999999999999</v>
      </c>
      <c r="BL7" s="24">
        <v>1108.8</v>
      </c>
      <c r="BM7" s="24">
        <v>1194.56</v>
      </c>
      <c r="BN7" s="24">
        <v>1174.6099999999999</v>
      </c>
      <c r="BO7" s="24">
        <v>1343.89</v>
      </c>
      <c r="BP7" s="24">
        <v>602.55999999999995</v>
      </c>
      <c r="BQ7" s="24">
        <v>59.02</v>
      </c>
      <c r="BR7" s="24">
        <v>61.09</v>
      </c>
      <c r="BS7" s="24">
        <v>59.82</v>
      </c>
      <c r="BT7" s="24">
        <v>45.78</v>
      </c>
      <c r="BU7" s="24">
        <v>44.27</v>
      </c>
      <c r="BV7" s="24">
        <v>79.77</v>
      </c>
      <c r="BW7" s="24">
        <v>79.63</v>
      </c>
      <c r="BX7" s="24">
        <v>76.78</v>
      </c>
      <c r="BY7" s="24">
        <v>75.41</v>
      </c>
      <c r="BZ7" s="24">
        <v>72.84</v>
      </c>
      <c r="CA7" s="24">
        <v>97.94</v>
      </c>
      <c r="CB7" s="24">
        <v>287.14999999999998</v>
      </c>
      <c r="CC7" s="24">
        <v>278.5</v>
      </c>
      <c r="CD7" s="24">
        <v>284.87</v>
      </c>
      <c r="CE7" s="24">
        <v>371.72</v>
      </c>
      <c r="CF7" s="24">
        <v>387.23</v>
      </c>
      <c r="CG7" s="24">
        <v>214.56</v>
      </c>
      <c r="CH7" s="24">
        <v>213.66</v>
      </c>
      <c r="CI7" s="24">
        <v>224.31</v>
      </c>
      <c r="CJ7" s="24">
        <v>223.48</v>
      </c>
      <c r="CK7" s="24">
        <v>232.33</v>
      </c>
      <c r="CL7" s="24">
        <v>140.97999999999999</v>
      </c>
      <c r="CM7" s="24">
        <v>52.5</v>
      </c>
      <c r="CN7" s="24">
        <v>56.05</v>
      </c>
      <c r="CO7" s="24">
        <v>56.42</v>
      </c>
      <c r="CP7" s="24">
        <v>62.08</v>
      </c>
      <c r="CQ7" s="24">
        <v>39.19</v>
      </c>
      <c r="CR7" s="24">
        <v>49.47</v>
      </c>
      <c r="CS7" s="24">
        <v>48.19</v>
      </c>
      <c r="CT7" s="24">
        <v>47.32</v>
      </c>
      <c r="CU7" s="24">
        <v>48.03</v>
      </c>
      <c r="CV7" s="24">
        <v>48.92</v>
      </c>
      <c r="CW7" s="24">
        <v>60.13</v>
      </c>
      <c r="CX7" s="24">
        <v>37.18</v>
      </c>
      <c r="CY7" s="24">
        <v>40.89</v>
      </c>
      <c r="CZ7" s="24">
        <v>42.49</v>
      </c>
      <c r="DA7" s="24">
        <v>44.74</v>
      </c>
      <c r="DB7" s="24">
        <v>49.85</v>
      </c>
      <c r="DC7" s="24">
        <v>82.06</v>
      </c>
      <c r="DD7" s="24">
        <v>82.26</v>
      </c>
      <c r="DE7" s="24">
        <v>81.33</v>
      </c>
      <c r="DF7" s="24">
        <v>80.95</v>
      </c>
      <c r="DG7" s="24">
        <v>80.760000000000005</v>
      </c>
      <c r="DH7" s="24">
        <v>96</v>
      </c>
      <c r="DI7" s="24">
        <v>3.71</v>
      </c>
      <c r="DJ7" s="24">
        <v>6.44</v>
      </c>
      <c r="DK7" s="24">
        <v>9.23</v>
      </c>
      <c r="DL7" s="24">
        <v>10.71</v>
      </c>
      <c r="DM7" s="24">
        <v>13.13</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2.86</v>
      </c>
      <c r="EF7" s="24">
        <v>6.67</v>
      </c>
      <c r="EG7" s="24">
        <v>1.32</v>
      </c>
      <c r="EH7" s="24">
        <v>2.56</v>
      </c>
      <c r="EI7" s="24">
        <v>0</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2025-12-23T05:56:13Z</dcterms:created>
  <dcterms:modified xsi:type="dcterms:W3CDTF">2026-01-20T02:26:50Z</dcterms:modified>
  <cp:category/>
</cp:coreProperties>
</file>