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wnas11\NasJyouGesuidou\管理課\02管理係\70-会計業務\06-経営比較分析表\R6\03 （提出用）経営比較分析表\再提出\"/>
    </mc:Choice>
  </mc:AlternateContent>
  <xr:revisionPtr revIDLastSave="0" documentId="13_ncr:1_{D9B008FC-9B8F-4839-A1E9-E0AB5C344655}" xr6:coauthVersionLast="47" xr6:coauthVersionMax="47" xr10:uidLastSave="{00000000-0000-0000-0000-000000000000}"/>
  <workbookProtection workbookAlgorithmName="SHA-512" workbookHashValue="eC2TEbCPBXKxkf5um5JeIeJT1UF43aPOPAu0E0boxQ71x/ePd+MevDrqysnBB3G04gOf4SFwXG4Z4pDmA/Mj2w==" workbookSaltValue="XfwPPaKohK9l3DPm+GN8w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W10" i="4" s="1"/>
  <c r="P6" i="5"/>
  <c r="P10" i="4" s="1"/>
  <c r="O6" i="5"/>
  <c r="I10" i="4" s="1"/>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E85" i="4"/>
  <c r="AT10" i="4"/>
  <c r="B10" i="4"/>
  <c r="BB8" i="4"/>
  <c r="AT8" i="4"/>
  <c r="AL8" i="4"/>
  <c r="AD8" i="4"/>
  <c r="W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<sst xmlns="http://schemas.openxmlformats.org/spreadsheetml/2006/main" count="228" uniqueCount="112">
  <si>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</si>
  <si>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</si>
  <si>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</si>
  <si>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</si>
  <si>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</si>
  <si>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</si>
  <si>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</si>
  <si>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</si>
  <si>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</si>
  <si>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</si>
  <si>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</si>
  <si>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</si>
  <si>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</si>
  <si>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</si>
  <si>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</si>
  <si>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</si>
  <si>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</si>
  <si>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</si>
  <si>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</si>
  <si>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</si>
  <si>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</si>
  <si>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</si>
  <si>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</si>
  <si>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</si>
  <si>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</si>
  <si>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</si>
  <si>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</si>
  <si>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</si>
  <si>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</si>
  <si>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</si>
  <si>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</si>
  <si>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</si>
  <si>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</si>
  <si>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</si>
  <si>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</si>
  <si>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</si>
  <si>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</si>
  <si>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</si>
  <si>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</si>
  <si>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</si>
  <si>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</si>
  <si>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</si>
  <si>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</si>
  <si>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</si>
  <si>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</si>
  <si>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</si>
  <si>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</si>
  <si>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</si>
  <si>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</si>
  <si>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</si>
  <si>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</si>
  <si>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</si>
  <si>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</si>
  <si>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</si>
  <si>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</si>
  <si>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</si>
  <si>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</si>
  <si>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</si>
  <si>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</si>
  <si>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</si>
  <si>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</si>
  <si>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</si>
  <si>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</si>
  <si>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</si>
  <si>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</si>
  <si>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</si>
  <si>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</si>
  <si>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</si>
  <si>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</si>
  <si>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</si>
  <si>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</si>
  <si>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</si>
  <si>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</si>
  <si>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</si>
  <si>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</si>
  <si>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</si>
  <si>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</si>
  <si>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</si>
  <si>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</si>
  <si>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</si>
  <si>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</si>
  <si>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</si>
  <si>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</si>
  <si>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</si>
  <si>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</si>
  <si>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</si>
  <si>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</si>
  <si>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</si>
  <si>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</si>
  <si>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</si>
  <si>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</si>
  <si>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</si>
  <si>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十和田市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</si>
  <si>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</si>
  <si>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</si>
  <si>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</si>
  <si>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</si>
  <si>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</si>
  <si>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</si>
  <si>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</si>
  <si>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</si>
  <si>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</si>
  <si>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</si>
  <si>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</si>
  <si>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</si>
  <si>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</si>
  <si>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</si>
  <si>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</si>
  <si>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</si>
  <si>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「有形固定資産減価償却率」は類似団体と比較して老朽化は進んでいない状態と判断できる。
「管路経年化率」は上昇傾向ではあるものの、類似団体と比較して下回っているため法定耐用年数を経過した管路は少ないと判断できる。
「管路更新率」は他の類似団体を下回っており、管路経年化率が若干上昇していることから、利用可能な補助・起債制度を活用し、積極的に管路の更新を行う必要があると判断できる。</t>
    <rPh sb="121" eb="122">
      <t>シタ</t>
    </rPh>
    <rPh sb="128" eb="130">
      <t>カンロ</t>
    </rPh>
    <rPh sb="130" eb="133">
      <t>ケイネンカ</t>
    </rPh>
    <rPh sb="133" eb="134">
      <t>リツ</t>
    </rPh>
    <rPh sb="135" eb="137">
      <t>ジャッカン</t>
    </rPh>
    <rPh sb="137" eb="139">
      <t>ジョウショウ</t>
    </rPh>
    <rPh sb="148" eb="150">
      <t>リヨウ</t>
    </rPh>
    <rPh sb="150" eb="152">
      <t>カノウ</t>
    </rPh>
    <rPh sb="153" eb="155">
      <t>ホジョ</t>
    </rPh>
    <rPh sb="156" eb="158">
      <t>キサイ</t>
    </rPh>
    <rPh sb="158" eb="160">
      <t>セイド</t>
    </rPh>
    <rPh sb="161" eb="163">
      <t>カツヨウ</t>
    </rPh>
    <rPh sb="175" eb="176">
      <t>オコナ</t>
    </rPh>
    <rPh sb="177" eb="179">
      <t>ヒツヨウ</t>
    </rPh>
    <rPh sb="183" eb="185">
      <t>ハンダン</t>
    </rPh>
    <phoneticPr fontId="4"/>
  </si>
  <si>
    <t>「経常収支比率」、「料金回収率」はいずれも100％を超えているが、人口減少に伴う給水収益の減に加え、委託料等の費用が増加したことにより、前年度と比較して減少している。
「流動比率」は資金収支の安定推移に伴い現預金が増加し流動資産増加。また、未払金の前年度比大幅減少による流動負債減少により、類似団体平均値を上回る結果となった。今後は計画的な老朽施設の更新に必要な資金の確保による企業債借入額の増加が見込まれるため、流動比率の推移に注視する。
「企業債残高対給水収益比率」は各年度ともに類似団体より高い水準となっており、当年度は送水ポンプ場整備事業に伴う企業債の増大により前年度と比較して増加している。今後老朽化した施設の更新等の財源として企業債借入額の増加が想定されるため注視する。
「給水原価」は類似団体平均値より高い水準となっており、かつ前年度と比較すると増加しているため、今後も維持管理費の削減や経営の効率化を図る。
「施設利用率」は水需要の減少に合わせ効率的な水運用のための統廃合を進めたため、類似団体平均値を上回っており効果が表れている。
「有収率」は類似団体平均値を上回っているものの前年度と比較すると減少している。主たる要因である地中漏水が当年度は例年に比べ増加したことから、今後も漏水調査を徹底し有収率の向上を図る。</t>
    <rPh sb="33" eb="35">
      <t>ジンコウ</t>
    </rPh>
    <rPh sb="35" eb="37">
      <t>ゲンショウ</t>
    </rPh>
    <rPh sb="38" eb="39">
      <t>トモナ</t>
    </rPh>
    <rPh sb="40" eb="42">
      <t>キュウスイ</t>
    </rPh>
    <rPh sb="42" eb="44">
      <t>シュウエキ</t>
    </rPh>
    <rPh sb="45" eb="46">
      <t>ゲン</t>
    </rPh>
    <rPh sb="47" eb="48">
      <t>クワ</t>
    </rPh>
    <rPh sb="50" eb="52">
      <t>イタク</t>
    </rPh>
    <rPh sb="52" eb="53">
      <t>リョウ</t>
    </rPh>
    <rPh sb="53" eb="54">
      <t>ナド</t>
    </rPh>
    <rPh sb="101" eb="102">
      <t>トモナ</t>
    </rPh>
    <rPh sb="103" eb="104">
      <t>ゲン</t>
    </rPh>
    <rPh sb="104" eb="106">
      <t>ヨキン</t>
    </rPh>
    <rPh sb="107" eb="109">
      <t>ゾウカ</t>
    </rPh>
    <rPh sb="110" eb="112">
      <t>リュウドウ</t>
    </rPh>
    <rPh sb="112" eb="114">
      <t>シサン</t>
    </rPh>
    <rPh sb="114" eb="116">
      <t>ゾウカ</t>
    </rPh>
    <rPh sb="153" eb="154">
      <t>ウエ</t>
    </rPh>
    <rPh sb="156" eb="158">
      <t>ケッカ</t>
    </rPh>
    <rPh sb="259" eb="262">
      <t>トウネンド</t>
    </rPh>
    <rPh sb="263" eb="265">
      <t>ソウスイ</t>
    </rPh>
    <rPh sb="268" eb="269">
      <t>ジョウ</t>
    </rPh>
    <rPh sb="269" eb="271">
      <t>セイビ</t>
    </rPh>
    <rPh sb="271" eb="273">
      <t>ジギョウ</t>
    </rPh>
    <rPh sb="274" eb="275">
      <t>トモナ</t>
    </rPh>
    <rPh sb="276" eb="278">
      <t>キギョウ</t>
    </rPh>
    <rPh sb="278" eb="279">
      <t>サイ</t>
    </rPh>
    <rPh sb="280" eb="282">
      <t>ゾウダイ</t>
    </rPh>
    <rPh sb="293" eb="295">
      <t>ゾウカ</t>
    </rPh>
    <rPh sb="380" eb="382">
      <t>ゾウカ</t>
    </rPh>
    <rPh sb="389" eb="391">
      <t>コンゴ</t>
    </rPh>
    <rPh sb="408" eb="409">
      <t>ハカ</t>
    </rPh>
    <rPh sb="481" eb="483">
      <t>ルイジ</t>
    </rPh>
    <rPh sb="483" eb="485">
      <t>ダンタイ</t>
    </rPh>
    <rPh sb="485" eb="488">
      <t>ヘイキンチ</t>
    </rPh>
    <rPh sb="489" eb="491">
      <t>ウワマワ</t>
    </rPh>
    <rPh sb="498" eb="501">
      <t>ゼンネンド</t>
    </rPh>
    <rPh sb="502" eb="504">
      <t>ヒカク</t>
    </rPh>
    <rPh sb="507" eb="509">
      <t>ゲンショウ</t>
    </rPh>
    <rPh sb="517" eb="519">
      <t>ヨウイン</t>
    </rPh>
    <rPh sb="522" eb="524">
      <t>チチュウ</t>
    </rPh>
    <rPh sb="524" eb="526">
      <t>ロウスイ</t>
    </rPh>
    <rPh sb="527" eb="530">
      <t>トウネンド</t>
    </rPh>
    <rPh sb="531" eb="533">
      <t>レイネン</t>
    </rPh>
    <rPh sb="534" eb="535">
      <t>クラ</t>
    </rPh>
    <rPh sb="536" eb="538">
      <t>ゾウカ</t>
    </rPh>
    <rPh sb="545" eb="547">
      <t>コンゴ</t>
    </rPh>
    <rPh sb="548" eb="550">
      <t>ロウスイ</t>
    </rPh>
    <rPh sb="550" eb="552">
      <t>チョウサ</t>
    </rPh>
    <rPh sb="553" eb="555">
      <t>テッテイ</t>
    </rPh>
    <rPh sb="556" eb="559">
      <t>ユウシュウリツ</t>
    </rPh>
    <rPh sb="560" eb="562">
      <t>コウジョウ</t>
    </rPh>
    <rPh sb="563" eb="564">
      <t>ハカ</t>
    </rPh>
    <phoneticPr fontId="4"/>
  </si>
  <si>
    <t>　経営の健全性及び効率性に係る各指標から、経営状況は概ね健全な状態であるといえる。今後も経営の健全性及び効率性の維持・向上に努め、安定的な事業運営を行っていく。
　一方で、給水人口や水需要が減少する中、老朽化施設の更新需要は増大している。企業債残高対給水収益比率や給水原価の状況を踏まえ、水道料金のあり方について検討を行うとともに、さらなるコスト削減に努める。加えて、十和田市水道事業ビジョンに基づき、優先順位を見極めながら計画的かつ効果的に老朽施設の更新を進めていく。　　　　　　　　　　　　　　　　　　　
　また、近年は公営企業を取り巻く環境が変化しており、技術職員を中心とした人材確保や技術継承への対応が課題となっている。さらに、職員給与費の増加や物価高騰に伴う動力費・資材費等の上昇により、営業費用への影響も懸念されることから、業務の効率化や広域及び民間との連携などを含め、持続可能な事業運営体制の構築に努めていく。　　　　　　　　　　　　　　　　　　　　　　　　　　　　　　　</t>
    <rPh sb="15" eb="16">
      <t>カク</t>
    </rPh>
    <rPh sb="26" eb="27">
      <t>オオム</t>
    </rPh>
    <rPh sb="50" eb="51">
      <t>オヨ</t>
    </rPh>
    <rPh sb="56" eb="58">
      <t>イジ</t>
    </rPh>
    <rPh sb="59" eb="61">
      <t>コウジョウ</t>
    </rPh>
    <rPh sb="62" eb="63">
      <t>ツト</t>
    </rPh>
    <rPh sb="65" eb="68">
      <t>アンテイテキ</t>
    </rPh>
    <rPh sb="82" eb="84">
      <t>イッポウ</t>
    </rPh>
    <rPh sb="137" eb="139">
      <t>ジョウキョウ</t>
    </rPh>
    <rPh sb="140" eb="141">
      <t>フ</t>
    </rPh>
    <rPh sb="144" eb="146">
      <t>スイドウ</t>
    </rPh>
    <rPh sb="146" eb="148">
      <t>リョウキン</t>
    </rPh>
    <rPh sb="180" eb="181">
      <t>クワ</t>
    </rPh>
    <rPh sb="206" eb="208">
      <t>ミキワ</t>
    </rPh>
    <rPh sb="212" eb="215">
      <t>ケイカクテキ</t>
    </rPh>
    <rPh sb="229" eb="230">
      <t>スス</t>
    </rPh>
    <rPh sb="259" eb="261">
      <t>キンネン</t>
    </rPh>
    <rPh sb="262" eb="264">
      <t>コウエイ</t>
    </rPh>
    <rPh sb="264" eb="266">
      <t>キギョウ</t>
    </rPh>
    <rPh sb="267" eb="268">
      <t>ト</t>
    </rPh>
    <rPh sb="269" eb="270">
      <t>マ</t>
    </rPh>
    <rPh sb="271" eb="273">
      <t>カンキョウ</t>
    </rPh>
    <rPh sb="274" eb="276">
      <t>ヘンカ</t>
    </rPh>
    <rPh sb="281" eb="283">
      <t>ギジュツ</t>
    </rPh>
    <rPh sb="283" eb="285">
      <t>ショクイン</t>
    </rPh>
    <rPh sb="286" eb="288">
      <t>チュウシン</t>
    </rPh>
    <rPh sb="291" eb="293">
      <t>ジンザイ</t>
    </rPh>
    <rPh sb="293" eb="295">
      <t>カクホ</t>
    </rPh>
    <rPh sb="296" eb="298">
      <t>ギジュツ</t>
    </rPh>
    <rPh sb="298" eb="300">
      <t>ケイショウ</t>
    </rPh>
    <rPh sb="302" eb="304">
      <t>タイオウ</t>
    </rPh>
    <rPh sb="305" eb="307">
      <t>カダイ</t>
    </rPh>
    <rPh sb="318" eb="320">
      <t>ショクイン</t>
    </rPh>
    <rPh sb="320" eb="322">
      <t>キュウヨ</t>
    </rPh>
    <rPh sb="322" eb="323">
      <t>ヒ</t>
    </rPh>
    <rPh sb="324" eb="326">
      <t>ゾウカ</t>
    </rPh>
    <rPh sb="327" eb="329">
      <t>ブッカ</t>
    </rPh>
    <rPh sb="329" eb="331">
      <t>コウトウ</t>
    </rPh>
    <rPh sb="332" eb="333">
      <t>トモナ</t>
    </rPh>
    <rPh sb="334" eb="336">
      <t>ドウリョク</t>
    </rPh>
    <rPh sb="336" eb="337">
      <t>ヒ</t>
    </rPh>
    <rPh sb="338" eb="340">
      <t>シザイ</t>
    </rPh>
    <rPh sb="340" eb="341">
      <t>ヒ</t>
    </rPh>
    <rPh sb="341" eb="342">
      <t>トウ</t>
    </rPh>
    <rPh sb="343" eb="345">
      <t>ジョウショウ</t>
    </rPh>
    <rPh sb="349" eb="351">
      <t>エイギョウ</t>
    </rPh>
    <rPh sb="351" eb="353">
      <t>ヒヨウ</t>
    </rPh>
    <rPh sb="355" eb="357">
      <t>エイキョウ</t>
    </rPh>
    <rPh sb="358" eb="360">
      <t>ケネン</t>
    </rPh>
    <rPh sb="368" eb="370">
      <t>ギョウム</t>
    </rPh>
    <rPh sb="371" eb="374">
      <t>コウリツカ</t>
    </rPh>
    <rPh sb="375" eb="377">
      <t>コウイキ</t>
    </rPh>
    <rPh sb="377" eb="378">
      <t>オヨ</t>
    </rPh>
    <rPh sb="379" eb="381">
      <t>ミンカン</t>
    </rPh>
    <rPh sb="383" eb="385">
      <t>レンケイ</t>
    </rPh>
    <rPh sb="388" eb="389">
      <t>フク</t>
    </rPh>
    <rPh sb="391" eb="393">
      <t>ジゾク</t>
    </rPh>
    <rPh sb="393" eb="395">
      <t>カノウ</t>
    </rPh>
    <rPh sb="396" eb="398">
      <t>ジギョウ</t>
    </rPh>
    <rPh sb="398" eb="400">
      <t>ウンエイ</t>
    </rPh>
    <rPh sb="400" eb="402">
      <t>タイセイ</t>
    </rPh>
    <rPh sb="403" eb="405">
      <t>コウチク</t>
    </rPh>
    <rPh sb="406" eb="40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</si>
</sst>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0.65</c:v>
                </c:pt>
                <c:pt idx="1">
                  <c:v>0.51</c:v>
                </c:pt>
                <c:pt idx="2">
                  <c:v>0.52</c:v>
                </c:pt>
                <c:pt idx="3">
                  <c:v>0.43</c:v>
                </c:pt>
                <c:pt idx="4">
                  <c:v>0.48</c:v>
                </c:pt>
              </c:numCache>
            </c:numRef>
          </c:val>
          <c:extLst>
            <c:ext xmlns:c16="http://schemas.microsoft.com/office/drawing/2014/chart" uri="{C3380CC4-5D6E-409C-BE32-E72D297353CC}">
              <c16:uniqueId val="{00000000-083D-408F-B566-97B1E923545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83D-408F-B566-97B1E923545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72.7</c:v>
                </c:pt>
                <c:pt idx="1">
                  <c:v>70.77</c:v>
                </c:pt>
                <c:pt idx="2">
                  <c:v>69.47</c:v>
                </c:pt>
                <c:pt idx="3">
                  <c:v>69</c:v>
                </c:pt>
                <c:pt idx="4">
                  <c:v>69.25</c:v>
                </c:pt>
              </c:numCache>
            </c:numRef>
          </c:val>
          <c:extLst>
            <c:ext xmlns:c16="http://schemas.microsoft.com/office/drawing/2014/chart" uri="{C3380CC4-5D6E-409C-BE32-E72D297353CC}">
              <c16:uniqueId val="{00000000-C28C-4035-BD69-2B46AACF871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C28C-4035-BD69-2B46AACF871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87.55</c:v>
                </c:pt>
                <c:pt idx="1">
                  <c:v>88.64</c:v>
                </c:pt>
                <c:pt idx="2">
                  <c:v>88.61</c:v>
                </c:pt>
                <c:pt idx="3">
                  <c:v>88.43</c:v>
                </c:pt>
                <c:pt idx="4">
                  <c:v>87.3</c:v>
                </c:pt>
              </c:numCache>
            </c:numRef>
          </c:val>
          <c:extLst>
            <c:ext xmlns:c16="http://schemas.microsoft.com/office/drawing/2014/chart" uri="{C3380CC4-5D6E-409C-BE32-E72D297353CC}">
              <c16:uniqueId val="{00000000-A16B-4CA1-B20E-F7A65C2D7A6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16B-4CA1-B20E-F7A65C2D7A6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119.29</c:v>
                </c:pt>
                <c:pt idx="1">
                  <c:v>118.28</c:v>
                </c:pt>
                <c:pt idx="2">
                  <c:v>120.88</c:v>
                </c:pt>
                <c:pt idx="3">
                  <c:v>119.77</c:v>
                </c:pt>
                <c:pt idx="4">
                  <c:v>117.37</c:v>
                </c:pt>
              </c:numCache>
            </c:numRef>
          </c:val>
          <c:extLst>
            <c:ext xmlns:c16="http://schemas.microsoft.com/office/drawing/2014/chart" uri="{C3380CC4-5D6E-409C-BE32-E72D297353CC}">
              <c16:uniqueId val="{00000000-29D8-413F-9475-25291159FE3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29D8-413F-9475-25291159FE3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45.47</c:v>
                </c:pt>
                <c:pt idx="1">
                  <c:v>47.08</c:v>
                </c:pt>
                <c:pt idx="2">
                  <c:v>48.48</c:v>
                </c:pt>
                <c:pt idx="3">
                  <c:v>49.81</c:v>
                </c:pt>
                <c:pt idx="4">
                  <c:v>50.84</c:v>
                </c:pt>
              </c:numCache>
            </c:numRef>
          </c:val>
          <c:extLst>
            <c:ext xmlns:c16="http://schemas.microsoft.com/office/drawing/2014/chart" uri="{C3380CC4-5D6E-409C-BE32-E72D297353CC}">
              <c16:uniqueId val="{00000000-0601-43B0-9FDF-7F418A1840D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0601-43B0-9FDF-7F418A1840D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8.5399999999999991</c:v>
                </c:pt>
                <c:pt idx="1">
                  <c:v>8.77</c:v>
                </c:pt>
                <c:pt idx="2">
                  <c:v>9.68</c:v>
                </c:pt>
                <c:pt idx="3">
                  <c:v>10.64</c:v>
                </c:pt>
                <c:pt idx="4">
                  <c:v>12.26</c:v>
                </c:pt>
              </c:numCache>
            </c:numRef>
          </c:val>
          <c:extLst>
            <c:ext xmlns:c16="http://schemas.microsoft.com/office/drawing/2014/chart" uri="{C3380CC4-5D6E-409C-BE32-E72D297353CC}">
              <c16:uniqueId val="{00000000-8BD3-4A68-8DFA-78DA14FEF62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8BD3-4A68-8DFA-78DA14FEF62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C4-4764-8148-D2009FC2CF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4DC4-4764-8148-D2009FC2CF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199.31</c:v>
                </c:pt>
                <c:pt idx="1">
                  <c:v>256.69</c:v>
                </c:pt>
                <c:pt idx="2">
                  <c:v>326.25</c:v>
                </c:pt>
                <c:pt idx="3">
                  <c:v>343.71</c:v>
                </c:pt>
                <c:pt idx="4">
                  <c:v>504.4</c:v>
                </c:pt>
              </c:numCache>
            </c:numRef>
          </c:val>
          <c:extLst>
            <c:ext xmlns:c16="http://schemas.microsoft.com/office/drawing/2014/chart" uri="{C3380CC4-5D6E-409C-BE32-E72D297353CC}">
              <c16:uniqueId val="{00000000-6B77-4DC7-B1E5-88834408367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B77-4DC7-B1E5-88834408367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532.95000000000005</c:v>
                </c:pt>
                <c:pt idx="1">
                  <c:v>512.74</c:v>
                </c:pt>
                <c:pt idx="2">
                  <c:v>502.1</c:v>
                </c:pt>
                <c:pt idx="3">
                  <c:v>499.12</c:v>
                </c:pt>
                <c:pt idx="4">
                  <c:v>530.05999999999995</c:v>
                </c:pt>
              </c:numCache>
            </c:numRef>
          </c:val>
          <c:extLst>
            <c:ext xmlns:c16="http://schemas.microsoft.com/office/drawing/2014/chart" uri="{C3380CC4-5D6E-409C-BE32-E72D297353CC}">
              <c16:uniqueId val="{00000000-A104-43C1-9951-652B8E83A6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104-43C1-9951-652B8E83A6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107.49</c:v>
                </c:pt>
                <c:pt idx="1">
                  <c:v>106.84</c:v>
                </c:pt>
                <c:pt idx="2">
                  <c:v>107.38</c:v>
                </c:pt>
                <c:pt idx="3">
                  <c:v>105.63</c:v>
                </c:pt>
                <c:pt idx="4">
                  <c:v>103.61</c:v>
                </c:pt>
              </c:numCache>
            </c:numRef>
          </c:val>
          <c:extLst>
            <c:ext xmlns:c16="http://schemas.microsoft.com/office/drawing/2014/chart" uri="{C3380CC4-5D6E-409C-BE32-E72D297353CC}">
              <c16:uniqueId val="{00000000-B8FC-4D07-B785-E8CB8D5012D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8FC-4D07-B785-E8CB8D5012D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204.24</c:v>
                </c:pt>
                <c:pt idx="1">
                  <c:v>207.62</c:v>
                </c:pt>
                <c:pt idx="2">
                  <c:v>207.95</c:v>
                </c:pt>
                <c:pt idx="3">
                  <c:v>211.6</c:v>
                </c:pt>
                <c:pt idx="4">
                  <c:v>216.73</c:v>
                </c:pt>
              </c:numCache>
            </c:numRef>
          </c:val>
          <c:extLst>
            <c:ext xmlns:c16="http://schemas.microsoft.com/office/drawing/2014/chart" uri="{C3380CC4-5D6E-409C-BE32-E72D297353CC}">
              <c16:uniqueId val="{00000000-F80F-4CB6-8FCB-7AFF45C5CF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F80F-4CB6-8FCB-7AFF45C5CF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十和田市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57361</v>
      </c>
      <c r="AM8" s="65"/>
      <c r="AN8" s="65"/>
      <c r="AO8" s="65"/>
      <c r="AP8" s="65"/>
      <c r="AQ8" s="65"/>
      <c r="AR8" s="65"/>
      <c r="AS8" s="65"/>
      <c r="AT8" s="36">
        <f>データ!$S$6</f>
        <v>725.65</v>
      </c>
      <c r="AU8" s="37"/>
      <c r="AV8" s="37"/>
      <c r="AW8" s="37"/>
      <c r="AX8" s="37"/>
      <c r="AY8" s="37"/>
      <c r="AZ8" s="37"/>
      <c r="BA8" s="37"/>
      <c r="BB8" s="54">
        <f>データ!$T$6</f>
        <v>79.05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63.25</v>
      </c>
      <c r="J10" s="37"/>
      <c r="K10" s="37"/>
      <c r="L10" s="37"/>
      <c r="M10" s="37"/>
      <c r="N10" s="37"/>
      <c r="O10" s="64"/>
      <c r="P10" s="54">
        <f>データ!$P$6</f>
        <v>98.75</v>
      </c>
      <c r="Q10" s="54"/>
      <c r="R10" s="54"/>
      <c r="S10" s="54"/>
      <c r="T10" s="54"/>
      <c r="U10" s="54"/>
      <c r="V10" s="54"/>
      <c r="W10" s="65">
        <f>データ!$Q$6</f>
        <v>4035</v>
      </c>
      <c r="X10" s="65"/>
      <c r="Y10" s="65"/>
      <c r="Z10" s="65"/>
      <c r="AA10" s="65"/>
      <c r="AB10" s="65"/>
      <c r="AC10" s="65"/>
      <c r="AD10" s="2"/>
      <c r="AE10" s="2"/>
      <c r="AF10" s="2"/>
      <c r="AG10" s="2"/>
      <c r="AH10" s="2"/>
      <c r="AI10" s="2"/>
      <c r="AJ10" s="2"/>
      <c r="AK10" s="2"/>
      <c r="AL10" s="65">
        <f>データ!$U$6</f>
        <v>56286</v>
      </c>
      <c r="AM10" s="65"/>
      <c r="AN10" s="65"/>
      <c r="AO10" s="65"/>
      <c r="AP10" s="65"/>
      <c r="AQ10" s="65"/>
      <c r="AR10" s="65"/>
      <c r="AS10" s="65"/>
      <c r="AT10" s="36">
        <f>データ!$V$6</f>
        <v>142.83000000000001</v>
      </c>
      <c r="AU10" s="37"/>
      <c r="AV10" s="37"/>
      <c r="AW10" s="37"/>
      <c r="AX10" s="37"/>
      <c r="AY10" s="37"/>
      <c r="AZ10" s="37"/>
      <c r="BA10" s="37"/>
      <c r="BB10" s="54">
        <f>データ!$W$6</f>
        <v>394.08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111</v>
      </c>
      <c r="BM66" s="90"/>
      <c r="BN66" s="90"/>
      <c r="BO66" s="90"/>
      <c r="BP66" s="90"/>
      <c r="BQ66" s="90"/>
      <c r="BR66" s="90"/>
      <c r="BS66" s="90"/>
      <c r="BT66" s="90"/>
      <c r="BU66" s="90"/>
      <c r="BV66" s="90"/>
      <c r="BW66" s="90"/>
      <c r="BX66" s="90"/>
      <c r="BY66" s="90"/>
      <c r="BZ66" s="9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BKSa1dWuEc8lbXPAEnlpcbtDXODev8muM7L3ZhmXm18ACigzlHx3qr+fdeC7e2xLKX1iANqH3mlN0PZp4Uhug==" saltValue="CxKbZ5Wfzgy7WYwy5S/wH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22063</v>
      </c>
      <c r="D6" s="20">
        <f t="shared" si="3"/>
        <v>46</v>
      </c>
      <c r="E6" s="20">
        <f t="shared" si="3"/>
        <v>1</v>
      </c>
      <c r="F6" s="20">
        <f t="shared" si="3"/>
        <v>0</v>
      </c>
      <c r="G6" s="20">
        <f t="shared" si="3"/>
        <v>1</v>
      </c>
      <c r="H6" s="20" t="str">
        <f t="shared" si="3"/>
        <v>青森県　十和田市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63.25</v>
      </c>
      <c r="P6" s="21">
        <f t="shared" si="3"/>
        <v>98.75</v>
      </c>
      <c r="Q6" s="21">
        <f t="shared" si="3"/>
        <v>4035</v>
      </c>
      <c r="R6" s="21">
        <f t="shared" si="3"/>
        <v>57361</v>
      </c>
      <c r="S6" s="21">
        <f t="shared" si="3"/>
        <v>725.65</v>
      </c>
      <c r="T6" s="21">
        <f t="shared" si="3"/>
        <v>79.05</v>
      </c>
      <c r="U6" s="21">
        <f t="shared" si="3"/>
        <v>56286</v>
      </c>
      <c r="V6" s="21">
        <f t="shared" si="3"/>
        <v>142.83000000000001</v>
      </c>
      <c r="W6" s="21">
        <f t="shared" si="3"/>
        <v>394.08</v>
      </c>
      <c r="X6" s="22">
        <f>IF(X7="",NA(),X7)</f>
        <v>119.29</v>
      </c>
      <c r="Y6" s="22">
        <f t="shared" ref="Y6:AG6" si="4">IF(Y7="",NA(),Y7)</f>
        <v>118.28</v>
      </c>
      <c r="Z6" s="22">
        <f t="shared" si="4"/>
        <v>120.88</v>
      </c>
      <c r="AA6" s="22">
        <f t="shared" si="4"/>
        <v>119.77</v>
      </c>
      <c r="AB6" s="22">
        <f t="shared" si="4"/>
        <v>117.37</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199.31</v>
      </c>
      <c r="AU6" s="22">
        <f t="shared" ref="AU6:BC6" si="6">IF(AU7="",NA(),AU7)</f>
        <v>256.69</v>
      </c>
      <c r="AV6" s="22">
        <f t="shared" si="6"/>
        <v>326.25</v>
      </c>
      <c r="AW6" s="22">
        <f t="shared" si="6"/>
        <v>343.71</v>
      </c>
      <c r="AX6" s="22">
        <f t="shared" si="6"/>
        <v>504.4</v>
      </c>
      <c r="AY6" s="22">
        <f t="shared" si="6"/>
        <v>350.79</v>
      </c>
      <c r="AZ6" s="22">
        <f t="shared" si="6"/>
        <v>354.57</v>
      </c>
      <c r="BA6" s="22">
        <f t="shared" si="6"/>
        <v>357.74</v>
      </c>
      <c r="BB6" s="22">
        <f t="shared" si="6"/>
        <v>344.88</v>
      </c>
      <c r="BC6" s="22">
        <f t="shared" si="6"/>
        <v>326.02</v>
      </c>
      <c r="BD6" s="21" t="str">
        <f>IF(BD7="","",IF(BD7="-","【-】","【"&amp;SUBSTITUTE(TEXT(BD7,"#,##0.00"),"-","△")&amp;"】"))</f>
        <v>【239.69】</v>
      </c>
      <c r="BE6" s="22">
        <f>IF(BE7="",NA(),BE7)</f>
        <v>532.95000000000005</v>
      </c>
      <c r="BF6" s="22">
        <f t="shared" ref="BF6:BN6" si="7">IF(BF7="",NA(),BF7)</f>
        <v>512.74</v>
      </c>
      <c r="BG6" s="22">
        <f t="shared" si="7"/>
        <v>502.1</v>
      </c>
      <c r="BH6" s="22">
        <f t="shared" si="7"/>
        <v>499.12</v>
      </c>
      <c r="BI6" s="22">
        <f t="shared" si="7"/>
        <v>530.05999999999995</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107.49</v>
      </c>
      <c r="BQ6" s="22">
        <f t="shared" ref="BQ6:BY6" si="8">IF(BQ7="",NA(),BQ7)</f>
        <v>106.84</v>
      </c>
      <c r="BR6" s="22">
        <f t="shared" si="8"/>
        <v>107.38</v>
      </c>
      <c r="BS6" s="22">
        <f t="shared" si="8"/>
        <v>105.63</v>
      </c>
      <c r="BT6" s="22">
        <f t="shared" si="8"/>
        <v>103.61</v>
      </c>
      <c r="BU6" s="22">
        <f t="shared" si="8"/>
        <v>100.85</v>
      </c>
      <c r="BV6" s="22">
        <f t="shared" si="8"/>
        <v>103.79</v>
      </c>
      <c r="BW6" s="22">
        <f t="shared" si="8"/>
        <v>98.3</v>
      </c>
      <c r="BX6" s="22">
        <f t="shared" si="8"/>
        <v>98.89</v>
      </c>
      <c r="BY6" s="22">
        <f t="shared" si="8"/>
        <v>99.25</v>
      </c>
      <c r="BZ6" s="21" t="str">
        <f>IF(BZ7="","",IF(BZ7="-","【-】","【"&amp;SUBSTITUTE(TEXT(BZ7,"#,##0.00"),"-","△")&amp;"】"))</f>
        <v>【97.59】</v>
      </c>
      <c r="CA6" s="22">
        <f>IF(CA7="",NA(),CA7)</f>
        <v>204.24</v>
      </c>
      <c r="CB6" s="22">
        <f t="shared" ref="CB6:CJ6" si="9">IF(CB7="",NA(),CB7)</f>
        <v>207.62</v>
      </c>
      <c r="CC6" s="22">
        <f t="shared" si="9"/>
        <v>207.95</v>
      </c>
      <c r="CD6" s="22">
        <f t="shared" si="9"/>
        <v>211.6</v>
      </c>
      <c r="CE6" s="22">
        <f t="shared" si="9"/>
        <v>216.73</v>
      </c>
      <c r="CF6" s="22">
        <f t="shared" si="9"/>
        <v>167.1</v>
      </c>
      <c r="CG6" s="22">
        <f t="shared" si="9"/>
        <v>167.86</v>
      </c>
      <c r="CH6" s="22">
        <f t="shared" si="9"/>
        <v>173.68</v>
      </c>
      <c r="CI6" s="22">
        <f t="shared" si="9"/>
        <v>174.52</v>
      </c>
      <c r="CJ6" s="22">
        <f t="shared" si="9"/>
        <v>178.92</v>
      </c>
      <c r="CK6" s="21" t="str">
        <f>IF(CK7="","",IF(CK7="-","【-】","【"&amp;SUBSTITUTE(TEXT(CK7,"#,##0.00"),"-","△")&amp;"】"))</f>
        <v>【181.66】</v>
      </c>
      <c r="CL6" s="22">
        <f>IF(CL7="",NA(),CL7)</f>
        <v>72.7</v>
      </c>
      <c r="CM6" s="22">
        <f t="shared" ref="CM6:CU6" si="10">IF(CM7="",NA(),CM7)</f>
        <v>70.77</v>
      </c>
      <c r="CN6" s="22">
        <f t="shared" si="10"/>
        <v>69.47</v>
      </c>
      <c r="CO6" s="22">
        <f t="shared" si="10"/>
        <v>69</v>
      </c>
      <c r="CP6" s="22">
        <f t="shared" si="10"/>
        <v>69.25</v>
      </c>
      <c r="CQ6" s="22">
        <f t="shared" si="10"/>
        <v>59.91</v>
      </c>
      <c r="CR6" s="22">
        <f t="shared" si="10"/>
        <v>59.4</v>
      </c>
      <c r="CS6" s="22">
        <f t="shared" si="10"/>
        <v>59.24</v>
      </c>
      <c r="CT6" s="22">
        <f t="shared" si="10"/>
        <v>58.77</v>
      </c>
      <c r="CU6" s="22">
        <f t="shared" si="10"/>
        <v>59.17</v>
      </c>
      <c r="CV6" s="21" t="str">
        <f>IF(CV7="","",IF(CV7="-","【-】","【"&amp;SUBSTITUTE(TEXT(CV7,"#,##0.00"),"-","△")&amp;"】"))</f>
        <v>【60.21】</v>
      </c>
      <c r="CW6" s="22">
        <f>IF(CW7="",NA(),CW7)</f>
        <v>87.55</v>
      </c>
      <c r="CX6" s="22">
        <f t="shared" ref="CX6:DF6" si="11">IF(CX7="",NA(),CX7)</f>
        <v>88.64</v>
      </c>
      <c r="CY6" s="22">
        <f t="shared" si="11"/>
        <v>88.61</v>
      </c>
      <c r="CZ6" s="22">
        <f t="shared" si="11"/>
        <v>88.43</v>
      </c>
      <c r="DA6" s="22">
        <f t="shared" si="11"/>
        <v>87.3</v>
      </c>
      <c r="DB6" s="22">
        <f t="shared" si="11"/>
        <v>87.26</v>
      </c>
      <c r="DC6" s="22">
        <f t="shared" si="11"/>
        <v>87.57</v>
      </c>
      <c r="DD6" s="22">
        <f t="shared" si="11"/>
        <v>87.26</v>
      </c>
      <c r="DE6" s="22">
        <f t="shared" si="11"/>
        <v>86.95</v>
      </c>
      <c r="DF6" s="22">
        <f t="shared" si="11"/>
        <v>86.58</v>
      </c>
      <c r="DG6" s="21" t="str">
        <f>IF(DG7="","",IF(DG7="-","【-】","【"&amp;SUBSTITUTE(TEXT(DG7,"#,##0.00"),"-","△")&amp;"】"))</f>
        <v>【89.21】</v>
      </c>
      <c r="DH6" s="22">
        <f>IF(DH7="",NA(),DH7)</f>
        <v>45.47</v>
      </c>
      <c r="DI6" s="22">
        <f t="shared" ref="DI6:DQ6" si="12">IF(DI7="",NA(),DI7)</f>
        <v>47.08</v>
      </c>
      <c r="DJ6" s="22">
        <f t="shared" si="12"/>
        <v>48.48</v>
      </c>
      <c r="DK6" s="22">
        <f t="shared" si="12"/>
        <v>49.81</v>
      </c>
      <c r="DL6" s="22">
        <f t="shared" si="12"/>
        <v>50.84</v>
      </c>
      <c r="DM6" s="22">
        <f t="shared" si="12"/>
        <v>49.2</v>
      </c>
      <c r="DN6" s="22">
        <f t="shared" si="12"/>
        <v>50.01</v>
      </c>
      <c r="DO6" s="22">
        <f t="shared" si="12"/>
        <v>50.99</v>
      </c>
      <c r="DP6" s="22">
        <f t="shared" si="12"/>
        <v>51.79</v>
      </c>
      <c r="DQ6" s="22">
        <f t="shared" si="12"/>
        <v>52.02</v>
      </c>
      <c r="DR6" s="21" t="str">
        <f>IF(DR7="","",IF(DR7="-","【-】","【"&amp;SUBSTITUTE(TEXT(DR7,"#,##0.00"),"-","△")&amp;"】"))</f>
        <v>【52.41】</v>
      </c>
      <c r="DS6" s="22">
        <f>IF(DS7="",NA(),DS7)</f>
        <v>8.5399999999999991</v>
      </c>
      <c r="DT6" s="22">
        <f t="shared" ref="DT6:EB6" si="13">IF(DT7="",NA(),DT7)</f>
        <v>8.77</v>
      </c>
      <c r="DU6" s="22">
        <f t="shared" si="13"/>
        <v>9.68</v>
      </c>
      <c r="DV6" s="22">
        <f t="shared" si="13"/>
        <v>10.64</v>
      </c>
      <c r="DW6" s="22">
        <f t="shared" si="13"/>
        <v>12.26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0.65</v>
      </c>
      <c r="EE6" s="22">
        <f t="shared" ref="EE6:EM6" si="14">IF(EE7="",NA(),EE7)</f>
        <v>0.51</v>
      </c>
      <c r="EF6" s="22">
        <f t="shared" si="14"/>
        <v>0.52</v>
      </c>
      <c r="EG6" s="22">
        <f t="shared" si="14"/>
        <v>0.43</v>
      </c>
      <c r="EH6" s="22">
        <f t="shared" si="14"/>
        <v>0.48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22063</v>
      </c>
      <c r="D7" s="24">
        <v>46</v>
      </c>
      <c r="E7" s="24">
        <v>1</v>
      </c>
      <c r="F7" s="24">
        <v>0</v>
      </c>
      <c r="G7" s="24">
        <v>1</v>
      </c>
      <c r="H7" s="24" t="s">
        <v>92</v>
      </c>
      <c r="I7" s="24" t="s">
        <v>93</v>
      </c>
      <c r="J7" s="24" t="s">
        <v>94</v>
      </c>
      <c r="K7" s="24" t="s">
        <v>95</v>
      </c>
      <c r="L7" s="24" t="s">
        <v>96</v>
      </c>
      <c r="M7" s="24" t="s">
        <v>97</v>
      </c>
      <c r="N7" s="25" t="s">
        <v>98</v>
      </c>
      <c r="O7" s="25">
        <v>63.25</v>
      </c>
      <c r="P7" s="25">
        <v>98.75</v>
      </c>
      <c r="Q7" s="25">
        <v>4035</v>
      </c>
      <c r="R7" s="25">
        <v>57361</v>
      </c>
      <c r="S7" s="25">
        <v>725.65</v>
      </c>
      <c r="T7" s="25">
        <v>79.05</v>
      </c>
      <c r="U7" s="25">
        <v>56286</v>
      </c>
      <c r="V7" s="25">
        <v>142.83000000000001</v>
      </c>
      <c r="W7" s="25">
        <v>394.08</v>
      </c>
      <c r="X7" s="25">
        <v>119.29</v>
      </c>
      <c r="Y7" s="25">
        <v>118.28</v>
      </c>
      <c r="Z7" s="25">
        <v>120.88</v>
      </c>
      <c r="AA7" s="25">
        <v>119.77</v>
      </c>
      <c r="AB7" s="25">
        <v>117.37</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199.31</v>
      </c>
      <c r="AU7" s="25">
        <v>256.69</v>
      </c>
      <c r="AV7" s="25">
        <v>326.25</v>
      </c>
      <c r="AW7" s="25">
        <v>343.71</v>
      </c>
      <c r="AX7" s="25">
        <v>504.4</v>
      </c>
      <c r="AY7" s="25">
        <v>350.79</v>
      </c>
      <c r="AZ7" s="25">
        <v>354.57</v>
      </c>
      <c r="BA7" s="25">
        <v>357.74</v>
      </c>
      <c r="BB7" s="25">
        <v>344.88</v>
      </c>
      <c r="BC7" s="25">
        <v>326.02</v>
      </c>
      <c r="BD7" s="25">
        <v>239.69</v>
      </c>
      <c r="BE7" s="25">
        <v>532.95000000000005</v>
      </c>
      <c r="BF7" s="25">
        <v>512.74</v>
      </c>
      <c r="BG7" s="25">
        <v>502.1</v>
      </c>
      <c r="BH7" s="25">
        <v>499.12</v>
      </c>
      <c r="BI7" s="25">
        <v>530.05999999999995</v>
      </c>
      <c r="BJ7" s="25">
        <v>322.92</v>
      </c>
      <c r="BK7" s="25">
        <v>303.45999999999998</v>
      </c>
      <c r="BL7" s="25">
        <v>307.27999999999997</v>
      </c>
      <c r="BM7" s="25">
        <v>304.02</v>
      </c>
      <c r="BN7" s="25">
        <v>300.54000000000002</v>
      </c>
      <c r="BO7" s="25">
        <v>264.86</v>
      </c>
      <c r="BP7" s="25">
        <v>107.49</v>
      </c>
      <c r="BQ7" s="25">
        <v>106.84</v>
      </c>
      <c r="BR7" s="25">
        <v>107.38</v>
      </c>
      <c r="BS7" s="25">
        <v>105.63</v>
      </c>
      <c r="BT7" s="25">
        <v>103.61</v>
      </c>
      <c r="BU7" s="25">
        <v>100.85</v>
      </c>
      <c r="BV7" s="25">
        <v>103.79</v>
      </c>
      <c r="BW7" s="25">
        <v>98.3</v>
      </c>
      <c r="BX7" s="25">
        <v>98.89</v>
      </c>
      <c r="BY7" s="25">
        <v>99.25</v>
      </c>
      <c r="BZ7" s="25">
        <v>97.59</v>
      </c>
      <c r="CA7" s="25">
        <v>204.24</v>
      </c>
      <c r="CB7" s="25">
        <v>207.62</v>
      </c>
      <c r="CC7" s="25">
        <v>207.95</v>
      </c>
      <c r="CD7" s="25">
        <v>211.6</v>
      </c>
      <c r="CE7" s="25">
        <v>216.73</v>
      </c>
      <c r="CF7" s="25">
        <v>167.1</v>
      </c>
      <c r="CG7" s="25">
        <v>167.86</v>
      </c>
      <c r="CH7" s="25">
        <v>173.68</v>
      </c>
      <c r="CI7" s="25">
        <v>174.52</v>
      </c>
      <c r="CJ7" s="25">
        <v>178.92</v>
      </c>
      <c r="CK7" s="25">
        <v>181.66</v>
      </c>
      <c r="CL7" s="25">
        <v>72.7</v>
      </c>
      <c r="CM7" s="25">
        <v>70.77</v>
      </c>
      <c r="CN7" s="25">
        <v>69.47</v>
      </c>
      <c r="CO7" s="25">
        <v>69</v>
      </c>
      <c r="CP7" s="25">
        <v>69.25</v>
      </c>
      <c r="CQ7" s="25">
        <v>59.91</v>
      </c>
      <c r="CR7" s="25">
        <v>59.4</v>
      </c>
      <c r="CS7" s="25">
        <v>59.24</v>
      </c>
      <c r="CT7" s="25">
        <v>58.77</v>
      </c>
      <c r="CU7" s="25">
        <v>59.17</v>
      </c>
      <c r="CV7" s="25">
        <v>60.21</v>
      </c>
      <c r="CW7" s="25">
        <v>87.55</v>
      </c>
      <c r="CX7" s="25">
        <v>88.64</v>
      </c>
      <c r="CY7" s="25">
        <v>88.61</v>
      </c>
      <c r="CZ7" s="25">
        <v>88.43</v>
      </c>
      <c r="DA7" s="25">
        <v>87.3</v>
      </c>
      <c r="DB7" s="25">
        <v>87.26</v>
      </c>
      <c r="DC7" s="25">
        <v>87.57</v>
      </c>
      <c r="DD7" s="25">
        <v>87.26</v>
      </c>
      <c r="DE7" s="25">
        <v>86.95</v>
      </c>
      <c r="DF7" s="25">
        <v>86.58</v>
      </c>
      <c r="DG7" s="25">
        <v>89.21</v>
      </c>
      <c r="DH7" s="25">
        <v>45.47</v>
      </c>
      <c r="DI7" s="25">
        <v>47.08</v>
      </c>
      <c r="DJ7" s="25">
        <v>48.48</v>
      </c>
      <c r="DK7" s="25">
        <v>49.81</v>
      </c>
      <c r="DL7" s="25">
        <v>50.84</v>
      </c>
      <c r="DM7" s="25">
        <v>49.2</v>
      </c>
      <c r="DN7" s="25">
        <v>50.01</v>
      </c>
      <c r="DO7" s="25">
        <v>50.99</v>
      </c>
      <c r="DP7" s="25">
        <v>51.79</v>
      </c>
      <c r="DQ7" s="25">
        <v>52.02</v>
      </c>
      <c r="DR7" s="25">
        <v>52.41</v>
      </c>
      <c r="DS7" s="25">
        <v>8.5399999999999991</v>
      </c>
      <c r="DT7" s="25">
        <v>8.77</v>
      </c>
      <c r="DU7" s="25">
        <v>9.68</v>
      </c>
      <c r="DV7" s="25">
        <v>10.64</v>
      </c>
      <c r="DW7" s="25">
        <v>12.26</v>
      </c>
      <c r="DX7" s="25">
        <v>18.329999999999998</v>
      </c>
      <c r="DY7" s="25">
        <v>20.27</v>
      </c>
      <c r="DZ7" s="25">
        <v>21.69</v>
      </c>
      <c r="EA7" s="25">
        <v>23.19</v>
      </c>
      <c r="EB7" s="25">
        <v>24.61</v>
      </c>
      <c r="EC7" s="25">
        <v>26.78</v>
      </c>
      <c r="ED7" s="25">
        <v>0.65</v>
      </c>
      <c r="EE7" s="25">
        <v>0.51</v>
      </c>
      <c r="EF7" s="25">
        <v>0.52</v>
      </c>
      <c r="EG7" s="25">
        <v>0.43</v>
      </c>
      <c r="EH7" s="25">
        <v>0.48</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上下水道部 Office0003</cp:lastModifiedBy>
  <cp:lastPrinted>2026-01-26T08:29:28Z</cp:lastPrinted>
  <dcterms:created xsi:type="dcterms:W3CDTF">2025-12-12T09:10:36Z</dcterms:created>
  <dcterms:modified xsi:type="dcterms:W3CDTF">2026-02-12T05:49:07Z</dcterms:modified>
  <cp:category/>
</cp:coreProperties>
</file>