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wnas11\NasJyouGesuidou\管理課\02管理係\70-会計業務\06-経営比較分析表\R6\03 （提出用）経営比較分析表\"/>
    </mc:Choice>
  </mc:AlternateContent>
  <xr:revisionPtr revIDLastSave="0" documentId="13_ncr:1_{F670265A-77E6-4D05-8374-8BC88DBB6E71}" xr6:coauthVersionLast="47" xr6:coauthVersionMax="47" xr10:uidLastSave="{00000000-0000-0000-0000-000000000000}"/>
  <workbookProtection workbookAlgorithmName="SHA-512" workbookHashValue="tn/DvEAbKkOD6mOjZXQrJeukDzYIocuYhEqMTpIoZs6h8vhzu22IDUx3p5V3LA8PSa+r6CBScWwun2FY6x4R+Q==" workbookSaltValue="VWT6P4/bspxeSTHjYpDtv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H85" i="4"/>
  <c r="E85" i="4"/>
  <c r="BB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<sst xmlns="http://schemas.openxmlformats.org/spreadsheetml/2006/main" count="231" uniqueCount="117">
  <si>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</si>
  <si>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</si>
  <si>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</si>
  <si>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</si>
  <si>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</si>
  <si>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</si>
  <si>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</si>
  <si>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</si>
  <si>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</si>
  <si>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</si>
  <si>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</si>
  <si>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</si>
  <si>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</si>
  <si>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</si>
  <si>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</si>
  <si>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</si>
  <si>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</si>
  <si>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</si>
  <si>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</si>
  <si>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</si>
  <si>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</si>
  <si>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</si>
  <si>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</si>
  <si>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</si>
  <si>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</si>
  <si>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</si>
  <si>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</si>
  <si>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</si>
  <si>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</si>
  <si>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</si>
  <si>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</si>
  <si>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</si>
  <si>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</si>
  <si>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</si>
  <si>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</si>
  <si>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</si>
  <si>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</si>
  <si>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</si>
  <si>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</si>
  <si>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</si>
  <si>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</si>
  <si>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</si>
  <si>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</si>
  <si>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</si>
  <si>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</si>
  <si>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</si>
  <si>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</si>
  <si>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</si>
  <si>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</si>
  <si>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</si>
  <si>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</si>
  <si>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</si>
  <si>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</si>
  <si>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</si>
  <si>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</si>
  <si>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</si>
  <si>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</si>
  <si>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</si>
  <si>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</si>
  <si>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</si>
  <si>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</si>
  <si>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</si>
  <si>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</si>
  <si>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</si>
  <si>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</si>
  <si>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</si>
  <si>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</si>
  <si>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</si>
  <si>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</si>
  <si>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</si>
  <si>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</si>
  <si>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</si>
  <si>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</si>
  <si>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</si>
  <si>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</si>
  <si>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</si>
  <si>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</si>
  <si>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</si>
  <si>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</si>
  <si>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</si>
  <si>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</si>
  <si>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</si>
  <si>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</si>
  <si>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</si>
  <si>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</si>
  <si>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</si>
  <si>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</si>
  <si>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</si>
  <si>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</si>
  <si>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</si>
  <si>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</si>
  <si>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</si>
  <si>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</si>
  <si>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</si>
  <si>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</si>
  <si>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</si>
  <si>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十和田市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</si>
  <si>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</si>
  <si>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</si>
  <si>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</si>
  <si>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</si>
  <si>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</si>
  <si>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</si>
  <si>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</si>
  <si>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</si>
  <si>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</si>
  <si>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</si>
  <si>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</si>
  <si>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</si>
  <si>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</si>
  <si>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</si>
  <si>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</si>
  <si>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</si>
  <si>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</si>
  <si>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「有形固定資産減価償却率」は年々上昇傾向にあり、類似団体より高い水準である。今後、下水処理場の大規模更新工事により固定資産が増加し比率が下がると予測される。
「管渠老朽化率」「管渠改善率」は、未だ０％であり、供用開始から47年であるため耐用年数（50年）を超えている管渠はない。</t>
    <phoneticPr fontId="4"/>
  </si>
  <si>
    <r>
      <rPr>
        <sz val="11"/>
        <color theme="1"/>
        <rFont val="ＭＳ ゴシック"/>
        <family val="3"/>
        <charset val="128"/>
      </rPr>
      <t>「経営収支比率」及び「累積欠損金比率」は分流式経費に係る一般会計からの繰入金の減少及び維持管理に係る委託料の増加等により前年度より不良な状態となっているが、前年度同様利益剰余金となっている。
「流動比率」は平成26年度に会計基準の見直しにより大幅に減となったもので類似団体より低い水準であり、ほぼ横ばいの状態となっている。</t>
    </r>
    <r>
      <rPr>
        <sz val="11"/>
        <color rgb="FFFF0000"/>
        <rFont val="ＭＳ ゴシック"/>
        <family val="3"/>
        <charset val="128"/>
      </rPr>
      <t xml:space="preserve">
</t>
    </r>
    <r>
      <rPr>
        <sz val="11"/>
        <color theme="1"/>
        <rFont val="ＭＳ ゴシック"/>
        <family val="3"/>
        <charset val="128"/>
      </rPr>
      <t>「企業債残高対象事業規模比率」は、前年度より低く、類似団体より低い数値で推移しており、現在の事業計画においては今後も減少傾向が続くと予想される。
「経費回収率」「汚水処理原価」は維持管理に係る費用の増加により前年度より不良な数値となっており、類似団体と比較しても高い値であるため、今後も引き続き費用の削減に努めていきたい。
「施設利用率」は前年度より低い数値となっており、今後予測される人口減少による処理能力の余剰部分の有効利用を検討する必要があるが、類似団体と比較すると高い値である。
「水洗化率」は前年度と同様な数値であるが、類似団体と比較して低い値であるため、水洗化の意識を高める広報活動等を行い、加入率の向上を図る必要がある。</t>
    </r>
    <rPh sb="20" eb="22">
      <t>ブンリュウ</t>
    </rPh>
    <rPh sb="22" eb="23">
      <t>シキ</t>
    </rPh>
    <rPh sb="23" eb="25">
      <t>ケイヒ</t>
    </rPh>
    <rPh sb="26" eb="27">
      <t>カカ</t>
    </rPh>
    <rPh sb="39" eb="41">
      <t>ゲンショウ</t>
    </rPh>
    <rPh sb="41" eb="42">
      <t>オヨ</t>
    </rPh>
    <rPh sb="43" eb="45">
      <t>イジ</t>
    </rPh>
    <rPh sb="45" eb="47">
      <t>カンリ</t>
    </rPh>
    <rPh sb="48" eb="49">
      <t>カカ</t>
    </rPh>
    <rPh sb="50" eb="53">
      <t>イタクリョウ</t>
    </rPh>
    <rPh sb="54" eb="56">
      <t>ゾウカ</t>
    </rPh>
    <rPh sb="65" eb="67">
      <t>フリョウ</t>
    </rPh>
    <rPh sb="68" eb="70">
      <t>ジョウタイ</t>
    </rPh>
    <rPh sb="78" eb="81">
      <t>ゼンネンド</t>
    </rPh>
    <rPh sb="81" eb="83">
      <t>ドウヨウ</t>
    </rPh>
    <rPh sb="205" eb="207">
      <t>ゲンザイ</t>
    </rPh>
    <rPh sb="208" eb="210">
      <t>ジギョウ</t>
    </rPh>
    <rPh sb="210" eb="212">
      <t>ケイカク</t>
    </rPh>
    <rPh sb="217" eb="219">
      <t>コンゴ</t>
    </rPh>
    <rPh sb="220" eb="222">
      <t>ゲンショウ</t>
    </rPh>
    <rPh sb="222" eb="224">
      <t>ケイコウ</t>
    </rPh>
    <rPh sb="225" eb="226">
      <t>ツヅ</t>
    </rPh>
    <rPh sb="251" eb="253">
      <t>イジ</t>
    </rPh>
    <rPh sb="253" eb="255">
      <t>カンリ</t>
    </rPh>
    <rPh sb="256" eb="257">
      <t>カカ</t>
    </rPh>
    <rPh sb="258" eb="260">
      <t>ヒヨウ</t>
    </rPh>
    <rPh sb="261" eb="263">
      <t>ゾウカ</t>
    </rPh>
    <rPh sb="271" eb="273">
      <t>フリョウ</t>
    </rPh>
    <rPh sb="337" eb="338">
      <t>ヒク</t>
    </rPh>
    <rPh sb="417" eb="419">
      <t>ドウヨウ</t>
    </rPh>
    <phoneticPr fontId="4"/>
  </si>
  <si>
    <t>経営の健全性・効率性については、今後人口減少による使用料の減少は避けられず、費用削減、水洗化率の向上、不明水対策の強化、処理能力の余剰部分における有効利用の検討等の取組が必要である。また、効率的な事業実施のため全体計画の見直しを行い、計画に沿って事業を実施し、事業費の平準化を図ることで企業債残高を着実に減らし、堅実な運営をしていくことが必要となる。
　老朽化の状況については、平成26年度から実施している老朽化施設の更新・長寿命化事業と併せてストックマネジメント計画を策定し、計画的な更新・改善工事を実施する必要がある。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</si>
</sst>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E5-4C13-9793-AC4036773B9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35E5-4C13-9793-AC4036773B9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67.34</c:v>
                </c:pt>
                <c:pt idx="1">
                  <c:v>66.459999999999994</c:v>
                </c:pt>
                <c:pt idx="2">
                  <c:v>67.930000000000007</c:v>
                </c:pt>
                <c:pt idx="3">
                  <c:v>67.44</c:v>
                </c:pt>
                <c:pt idx="4">
                  <c:v>65.81</c:v>
                </c:pt>
              </c:numCache>
            </c:numRef>
          </c:val>
          <c:extLst>
            <c:ext xmlns:c16="http://schemas.microsoft.com/office/drawing/2014/chart" uri="{C3380CC4-5D6E-409C-BE32-E72D297353CC}">
              <c16:uniqueId val="{00000000-F98E-42A2-9B4A-1D067A9068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F98E-42A2-9B4A-1D067A9068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86.04</c:v>
                </c:pt>
                <c:pt idx="1">
                  <c:v>86.91</c:v>
                </c:pt>
                <c:pt idx="2">
                  <c:v>87.16</c:v>
                </c:pt>
                <c:pt idx="3">
                  <c:v>87.32</c:v>
                </c:pt>
                <c:pt idx="4">
                  <c:v>87.35</c:v>
                </c:pt>
              </c:numCache>
            </c:numRef>
          </c:val>
          <c:extLst>
            <c:ext xmlns:c16="http://schemas.microsoft.com/office/drawing/2014/chart" uri="{C3380CC4-5D6E-409C-BE32-E72D297353CC}">
              <c16:uniqueId val="{00000000-91EA-47CA-A8C8-D601E4F5E7A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91EA-47CA-A8C8-D601E4F5E7A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104.6</c:v>
                </c:pt>
                <c:pt idx="1">
                  <c:v>106.44</c:v>
                </c:pt>
                <c:pt idx="2">
                  <c:v>107.3</c:v>
                </c:pt>
                <c:pt idx="3">
                  <c:v>110.28</c:v>
                </c:pt>
                <c:pt idx="4">
                  <c:v>107.07</c:v>
                </c:pt>
              </c:numCache>
            </c:numRef>
          </c:val>
          <c:extLst>
            <c:ext xmlns:c16="http://schemas.microsoft.com/office/drawing/2014/chart" uri="{C3380CC4-5D6E-409C-BE32-E72D297353CC}">
              <c16:uniqueId val="{00000000-2AA8-4554-86A7-9E5791DF844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2AA8-4554-86A7-9E5791DF844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45.09</c:v>
                </c:pt>
                <c:pt idx="1">
                  <c:v>46.5</c:v>
                </c:pt>
                <c:pt idx="2">
                  <c:v>48.17</c:v>
                </c:pt>
                <c:pt idx="3">
                  <c:v>49.8</c:v>
                </c:pt>
                <c:pt idx="4">
                  <c:v>51.41</c:v>
                </c:pt>
              </c:numCache>
            </c:numRef>
          </c:val>
          <c:extLst>
            <c:ext xmlns:c16="http://schemas.microsoft.com/office/drawing/2014/chart" uri="{C3380CC4-5D6E-409C-BE32-E72D297353CC}">
              <c16:uniqueId val="{00000000-EF75-44CD-AE5B-43FF8716EC3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EF75-44CD-AE5B-43FF8716EC3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69-4323-BCA9-6E20D93B1CA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0969-4323-BCA9-6E20D93B1CA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23.31</c:v>
                </c:pt>
                <c:pt idx="1">
                  <c:v>10.95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F25-449B-842A-5DEAAF36021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1F25-449B-842A-5DEAAF36021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20.93</c:v>
                </c:pt>
                <c:pt idx="1">
                  <c:v>21.47</c:v>
                </c:pt>
                <c:pt idx="2">
                  <c:v>19.75</c:v>
                </c:pt>
                <c:pt idx="3">
                  <c:v>25.29</c:v>
                </c:pt>
                <c:pt idx="4">
                  <c:v>24.19</c:v>
                </c:pt>
              </c:numCache>
            </c:numRef>
          </c:val>
          <c:extLst>
            <c:ext xmlns:c16="http://schemas.microsoft.com/office/drawing/2014/chart" uri="{C3380CC4-5D6E-409C-BE32-E72D297353CC}">
              <c16:uniqueId val="{00000000-04AD-4EA1-927D-57075DEDA5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04AD-4EA1-927D-57075DEDA5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612.03</c:v>
                </c:pt>
                <c:pt idx="1">
                  <c:v>519.5</c:v>
                </c:pt>
                <c:pt idx="2">
                  <c:v>478.27</c:v>
                </c:pt>
                <c:pt idx="3">
                  <c:v>434.63</c:v>
                </c:pt>
                <c:pt idx="4">
                  <c:v>390.49</c:v>
                </c:pt>
              </c:numCache>
            </c:numRef>
          </c:val>
          <c:extLst>
            <c:ext xmlns:c16="http://schemas.microsoft.com/office/drawing/2014/chart" uri="{C3380CC4-5D6E-409C-BE32-E72D297353CC}">
              <c16:uniqueId val="{00000000-B020-4139-89FD-24EC91CDAE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B020-4139-89FD-24EC91CDAE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114.83</c:v>
                </c:pt>
                <c:pt idx="1">
                  <c:v>119.29</c:v>
                </c:pt>
                <c:pt idx="2">
                  <c:v>123.49</c:v>
                </c:pt>
                <c:pt idx="3">
                  <c:v>137.76</c:v>
                </c:pt>
                <c:pt idx="4">
                  <c:v>121.3</c:v>
                </c:pt>
              </c:numCache>
            </c:numRef>
          </c:val>
          <c:extLst>
            <c:ext xmlns:c16="http://schemas.microsoft.com/office/drawing/2014/chart" uri="{C3380CC4-5D6E-409C-BE32-E72D297353CC}">
              <c16:uniqueId val="{00000000-85EF-4393-BD9B-5F678EF03BB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85EF-4393-BD9B-5F678EF03BB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186.47</c:v>
                </c:pt>
                <c:pt idx="1">
                  <c:v>179.36</c:v>
                </c:pt>
                <c:pt idx="2">
                  <c:v>173.92</c:v>
                </c:pt>
                <c:pt idx="3">
                  <c:v>156.28</c:v>
                </c:pt>
                <c:pt idx="4">
                  <c:v>179.28</c:v>
                </c:pt>
              </c:numCache>
            </c:numRef>
          </c:val>
          <c:extLst>
            <c:ext xmlns:c16="http://schemas.microsoft.com/office/drawing/2014/chart" uri="{C3380CC4-5D6E-409C-BE32-E72D297353CC}">
              <c16:uniqueId val="{00000000-040E-496B-A23B-C2847B9976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040E-496B-A23B-C2847B9976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0"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十和田市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57361</v>
      </c>
      <c r="AM8" s="41"/>
      <c r="AN8" s="41"/>
      <c r="AO8" s="41"/>
      <c r="AP8" s="41"/>
      <c r="AQ8" s="41"/>
      <c r="AR8" s="41"/>
      <c r="AS8" s="41"/>
      <c r="AT8" s="34">
        <f>データ!T6</f>
        <v>725.65</v>
      </c>
      <c r="AU8" s="34"/>
      <c r="AV8" s="34"/>
      <c r="AW8" s="34"/>
      <c r="AX8" s="34"/>
      <c r="AY8" s="34"/>
      <c r="AZ8" s="34"/>
      <c r="BA8" s="34"/>
      <c r="BB8" s="34">
        <f>データ!U6</f>
        <v>79.05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46.7</v>
      </c>
      <c r="J10" s="34"/>
      <c r="K10" s="34"/>
      <c r="L10" s="34"/>
      <c r="M10" s="34"/>
      <c r="N10" s="34"/>
      <c r="O10" s="34"/>
      <c r="P10" s="34">
        <f>データ!P6</f>
        <v>73.63</v>
      </c>
      <c r="Q10" s="34"/>
      <c r="R10" s="34"/>
      <c r="S10" s="34"/>
      <c r="T10" s="34"/>
      <c r="U10" s="34"/>
      <c r="V10" s="34"/>
      <c r="W10" s="34">
        <f>データ!Q6</f>
        <v>87.47</v>
      </c>
      <c r="X10" s="34"/>
      <c r="Y10" s="34"/>
      <c r="Z10" s="34"/>
      <c r="AA10" s="34"/>
      <c r="AB10" s="34"/>
      <c r="AC10" s="34"/>
      <c r="AD10" s="41">
        <f>データ!R6</f>
        <v>4045</v>
      </c>
      <c r="AE10" s="41"/>
      <c r="AF10" s="41"/>
      <c r="AG10" s="41"/>
      <c r="AH10" s="41"/>
      <c r="AI10" s="41"/>
      <c r="AJ10" s="41"/>
      <c r="AK10" s="2"/>
      <c r="AL10" s="41">
        <f>データ!V6</f>
        <v>41968</v>
      </c>
      <c r="AM10" s="41"/>
      <c r="AN10" s="41"/>
      <c r="AO10" s="41"/>
      <c r="AP10" s="41"/>
      <c r="AQ10" s="41"/>
      <c r="AR10" s="41"/>
      <c r="AS10" s="41"/>
      <c r="AT10" s="34">
        <f>データ!W6</f>
        <v>16.34</v>
      </c>
      <c r="AU10" s="34"/>
      <c r="AV10" s="34"/>
      <c r="AW10" s="34"/>
      <c r="AX10" s="34"/>
      <c r="AY10" s="34"/>
      <c r="AZ10" s="34"/>
      <c r="BA10" s="34"/>
      <c r="BB10" s="34">
        <f>データ!X6</f>
        <v>2568.42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UdMdAeUOWwd2BE/9HWhDTFd6gcv9dfANl3Ir9yz1X/2ArMd6asdoZyVtaFzC1DzkHpFczfLDWfFiT8xhXIuw==" saltValue="ttxt1wDD8BlVpU6nSxAvD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22063</v>
      </c>
      <c r="D6" s="19">
        <f t="shared" si="3"/>
        <v>46</v>
      </c>
      <c r="E6" s="19">
        <f t="shared" si="3"/>
        <v>17</v>
      </c>
      <c r="F6" s="19">
        <f t="shared" si="3"/>
        <v>1</v>
      </c>
      <c r="G6" s="19">
        <f t="shared" si="3"/>
        <v>0</v>
      </c>
      <c r="H6" s="19" t="str">
        <f t="shared" si="3"/>
        <v>青森県　十和田市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46.7</v>
      </c>
      <c r="P6" s="20">
        <f t="shared" si="3"/>
        <v>73.63</v>
      </c>
      <c r="Q6" s="20">
        <f t="shared" si="3"/>
        <v>87.47</v>
      </c>
      <c r="R6" s="20">
        <f t="shared" si="3"/>
        <v>4045</v>
      </c>
      <c r="S6" s="20">
        <f t="shared" si="3"/>
        <v>57361</v>
      </c>
      <c r="T6" s="20">
        <f t="shared" si="3"/>
        <v>725.65</v>
      </c>
      <c r="U6" s="20">
        <f t="shared" si="3"/>
        <v>79.05</v>
      </c>
      <c r="V6" s="20">
        <f t="shared" si="3"/>
        <v>41968</v>
      </c>
      <c r="W6" s="20">
        <f t="shared" si="3"/>
        <v>16.34</v>
      </c>
      <c r="X6" s="20">
        <f t="shared" si="3"/>
        <v>2568.42</v>
      </c>
      <c r="Y6" s="21">
        <f>IF(Y7="",NA(),Y7)</f>
        <v>104.6</v>
      </c>
      <c r="Z6" s="21">
        <f t="shared" ref="Z6:AH6" si="4">IF(Z7="",NA(),Z7)</f>
        <v>106.44</v>
      </c>
      <c r="AA6" s="21">
        <f t="shared" si="4"/>
        <v>107.3</v>
      </c>
      <c r="AB6" s="21">
        <f t="shared" si="4"/>
        <v>110.28</v>
      </c>
      <c r="AC6" s="21">
        <f t="shared" si="4"/>
        <v>107.07</v>
      </c>
      <c r="AD6" s="21">
        <f t="shared" si="4"/>
        <v>107.85</v>
      </c>
      <c r="AE6" s="21">
        <f t="shared" si="4"/>
        <v>108.04</v>
      </c>
      <c r="AF6" s="21">
        <f t="shared" si="4"/>
        <v>107.49</v>
      </c>
      <c r="AG6" s="21">
        <f t="shared" si="4"/>
        <v>107.64</v>
      </c>
      <c r="AH6" s="21">
        <f t="shared" si="4"/>
        <v>106.35</v>
      </c>
      <c r="AI6" s="20" t="str">
        <f>IF(AI7="","",IF(AI7="-","【-】","【"&amp;SUBSTITUTE(TEXT(AI7,"#,##0.00"),"-","△")&amp;"】"))</f>
        <v>【105.36】</v>
      </c>
      <c r="AJ6" s="21">
        <f>IF(AJ7="",NA(),AJ7)</f>
        <v>23.31</v>
      </c>
      <c r="AK6" s="21">
        <f t="shared" ref="AK6:AS6" si="5">IF(AK7="",NA(),AK7)</f>
        <v>10.95</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20.93</v>
      </c>
      <c r="AV6" s="21">
        <f t="shared" ref="AV6:BD6" si="6">IF(AV7="",NA(),AV7)</f>
        <v>21.47</v>
      </c>
      <c r="AW6" s="21">
        <f t="shared" si="6"/>
        <v>19.75</v>
      </c>
      <c r="AX6" s="21">
        <f t="shared" si="6"/>
        <v>25.29</v>
      </c>
      <c r="AY6" s="21">
        <f t="shared" si="6"/>
        <v>24.19</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612.03</v>
      </c>
      <c r="BG6" s="21">
        <f t="shared" ref="BG6:BO6" si="7">IF(BG7="",NA(),BG7)</f>
        <v>519.5</v>
      </c>
      <c r="BH6" s="21">
        <f t="shared" si="7"/>
        <v>478.27</v>
      </c>
      <c r="BI6" s="21">
        <f t="shared" si="7"/>
        <v>434.63</v>
      </c>
      <c r="BJ6" s="21">
        <f t="shared" si="7"/>
        <v>390.49</v>
      </c>
      <c r="BK6" s="21">
        <f t="shared" si="7"/>
        <v>857.88</v>
      </c>
      <c r="BL6" s="21">
        <f t="shared" si="7"/>
        <v>825.1</v>
      </c>
      <c r="BM6" s="21">
        <f t="shared" si="7"/>
        <v>789.87</v>
      </c>
      <c r="BN6" s="21">
        <f t="shared" si="7"/>
        <v>749.43</v>
      </c>
      <c r="BO6" s="21">
        <f t="shared" si="7"/>
        <v>698.04</v>
      </c>
      <c r="BP6" s="20" t="str">
        <f>IF(BP7="","",IF(BP7="-","【-】","【"&amp;SUBSTITUTE(TEXT(BP7,"#,##0.00"),"-","△")&amp;"】"))</f>
        <v>【602.56】</v>
      </c>
      <c r="BQ6" s="21">
        <f>IF(BQ7="",NA(),BQ7)</f>
        <v>114.83</v>
      </c>
      <c r="BR6" s="21">
        <f t="shared" ref="BR6:BZ6" si="8">IF(BR7="",NA(),BR7)</f>
        <v>119.29</v>
      </c>
      <c r="BS6" s="21">
        <f t="shared" si="8"/>
        <v>123.49</v>
      </c>
      <c r="BT6" s="21">
        <f t="shared" si="8"/>
        <v>137.76</v>
      </c>
      <c r="BU6" s="21">
        <f t="shared" si="8"/>
        <v>121.3</v>
      </c>
      <c r="BV6" s="21">
        <f t="shared" si="8"/>
        <v>94.97</v>
      </c>
      <c r="BW6" s="21">
        <f t="shared" si="8"/>
        <v>97.07</v>
      </c>
      <c r="BX6" s="21">
        <f t="shared" si="8"/>
        <v>98.06</v>
      </c>
      <c r="BY6" s="21">
        <f t="shared" si="8"/>
        <v>98.46</v>
      </c>
      <c r="BZ6" s="21">
        <f t="shared" si="8"/>
        <v>97.98</v>
      </c>
      <c r="CA6" s="20" t="str">
        <f>IF(CA7="","",IF(CA7="-","【-】","【"&amp;SUBSTITUTE(TEXT(CA7,"#,##0.00"),"-","△")&amp;"】"))</f>
        <v>【97.94】</v>
      </c>
      <c r="CB6" s="21">
        <f>IF(CB7="",NA(),CB7)</f>
        <v>186.47</v>
      </c>
      <c r="CC6" s="21">
        <f t="shared" ref="CC6:CK6" si="9">IF(CC7="",NA(),CC7)</f>
        <v>179.36</v>
      </c>
      <c r="CD6" s="21">
        <f t="shared" si="9"/>
        <v>173.92</v>
      </c>
      <c r="CE6" s="21">
        <f t="shared" si="9"/>
        <v>156.28</v>
      </c>
      <c r="CF6" s="21">
        <f t="shared" si="9"/>
        <v>179.28</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67.34</v>
      </c>
      <c r="CN6" s="21">
        <f t="shared" ref="CN6:CV6" si="10">IF(CN7="",NA(),CN7)</f>
        <v>66.459999999999994</v>
      </c>
      <c r="CO6" s="21">
        <f t="shared" si="10"/>
        <v>67.930000000000007</v>
      </c>
      <c r="CP6" s="21">
        <f t="shared" si="10"/>
        <v>67.44</v>
      </c>
      <c r="CQ6" s="21">
        <f t="shared" si="10"/>
        <v>65.81</v>
      </c>
      <c r="CR6" s="21">
        <f t="shared" si="10"/>
        <v>65.28</v>
      </c>
      <c r="CS6" s="21">
        <f t="shared" si="10"/>
        <v>64.92</v>
      </c>
      <c r="CT6" s="21">
        <f t="shared" si="10"/>
        <v>64.14</v>
      </c>
      <c r="CU6" s="21">
        <f t="shared" si="10"/>
        <v>63.71</v>
      </c>
      <c r="CV6" s="21">
        <f t="shared" si="10"/>
        <v>64.95</v>
      </c>
      <c r="CW6" s="20" t="str">
        <f>IF(CW7="","",IF(CW7="-","【-】","【"&amp;SUBSTITUTE(TEXT(CW7,"#,##0.00"),"-","△")&amp;"】"))</f>
        <v>【60.13】</v>
      </c>
      <c r="CX6" s="21">
        <f>IF(CX7="",NA(),CX7)</f>
        <v>86.04</v>
      </c>
      <c r="CY6" s="21">
        <f t="shared" ref="CY6:DG6" si="11">IF(CY7="",NA(),CY7)</f>
        <v>86.91</v>
      </c>
      <c r="CZ6" s="21">
        <f t="shared" si="11"/>
        <v>87.16</v>
      </c>
      <c r="DA6" s="21">
        <f t="shared" si="11"/>
        <v>87.32</v>
      </c>
      <c r="DB6" s="21">
        <f t="shared" si="11"/>
        <v>87.35</v>
      </c>
      <c r="DC6" s="21">
        <f t="shared" si="11"/>
        <v>92.72</v>
      </c>
      <c r="DD6" s="21">
        <f t="shared" si="11"/>
        <v>92.88</v>
      </c>
      <c r="DE6" s="21">
        <f t="shared" si="11"/>
        <v>92.9</v>
      </c>
      <c r="DF6" s="21">
        <f t="shared" si="11"/>
        <v>92.89</v>
      </c>
      <c r="DG6" s="21">
        <f t="shared" si="11"/>
        <v>93.08</v>
      </c>
      <c r="DH6" s="20" t="str">
        <f>IF(DH7="","",IF(DH7="-","【-】","【"&amp;SUBSTITUTE(TEXT(DH7,"#,##0.00"),"-","△")&amp;"】"))</f>
        <v>【96.00】</v>
      </c>
      <c r="DI6" s="21">
        <f>IF(DI7="",NA(),DI7)</f>
        <v>45.09</v>
      </c>
      <c r="DJ6" s="21">
        <f t="shared" ref="DJ6:DR6" si="12">IF(DJ7="",NA(),DJ7)</f>
        <v>46.5</v>
      </c>
      <c r="DK6" s="21">
        <f t="shared" si="12"/>
        <v>48.17</v>
      </c>
      <c r="DL6" s="21">
        <f t="shared" si="12"/>
        <v>49.8</v>
      </c>
      <c r="DM6" s="21">
        <f t="shared" si="12"/>
        <v>51.41</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22063</v>
      </c>
      <c r="D7" s="23">
        <v>46</v>
      </c>
      <c r="E7" s="23">
        <v>17</v>
      </c>
      <c r="F7" s="23">
        <v>1</v>
      </c>
      <c r="G7" s="23">
        <v>0</v>
      </c>
      <c r="H7" s="23" t="s">
        <v>96</v>
      </c>
      <c r="I7" s="23" t="s">
        <v>97</v>
      </c>
      <c r="J7" s="23" t="s">
        <v>98</v>
      </c>
      <c r="K7" s="23" t="s">
        <v>99</v>
      </c>
      <c r="L7" s="23" t="s">
        <v>100</v>
      </c>
      <c r="M7" s="23" t="s">
        <v>101</v>
      </c>
      <c r="N7" s="24" t="s">
        <v>102</v>
      </c>
      <c r="O7" s="24">
        <v>46.7</v>
      </c>
      <c r="P7" s="24">
        <v>73.63</v>
      </c>
      <c r="Q7" s="24">
        <v>87.47</v>
      </c>
      <c r="R7" s="24">
        <v>4045</v>
      </c>
      <c r="S7" s="24">
        <v>57361</v>
      </c>
      <c r="T7" s="24">
        <v>725.65</v>
      </c>
      <c r="U7" s="24">
        <v>79.05</v>
      </c>
      <c r="V7" s="24">
        <v>41968</v>
      </c>
      <c r="W7" s="24">
        <v>16.34</v>
      </c>
      <c r="X7" s="24">
        <v>2568.42</v>
      </c>
      <c r="Y7" s="24">
        <v>104.6</v>
      </c>
      <c r="Z7" s="24">
        <v>106.44</v>
      </c>
      <c r="AA7" s="24">
        <v>107.3</v>
      </c>
      <c r="AB7" s="24">
        <v>110.28</v>
      </c>
      <c r="AC7" s="24">
        <v>107.07</v>
      </c>
      <c r="AD7" s="24">
        <v>107.85</v>
      </c>
      <c r="AE7" s="24">
        <v>108.04</v>
      </c>
      <c r="AF7" s="24">
        <v>107.49</v>
      </c>
      <c r="AG7" s="24">
        <v>107.64</v>
      </c>
      <c r="AH7" s="24">
        <v>106.35</v>
      </c>
      <c r="AI7" s="24">
        <v>105.36</v>
      </c>
      <c r="AJ7" s="24">
        <v>23.31</v>
      </c>
      <c r="AK7" s="24">
        <v>10.95</v>
      </c>
      <c r="AL7" s="24">
        <v>0</v>
      </c>
      <c r="AM7" s="24">
        <v>0</v>
      </c>
      <c r="AN7" s="24">
        <v>0</v>
      </c>
      <c r="AO7" s="24">
        <v>4.72</v>
      </c>
      <c r="AP7" s="24">
        <v>4.49</v>
      </c>
      <c r="AQ7" s="24">
        <v>5.41</v>
      </c>
      <c r="AR7" s="24">
        <v>5.61</v>
      </c>
      <c r="AS7" s="24">
        <v>6.26</v>
      </c>
      <c r="AT7" s="24">
        <v>3.12</v>
      </c>
      <c r="AU7" s="24">
        <v>20.93</v>
      </c>
      <c r="AV7" s="24">
        <v>21.47</v>
      </c>
      <c r="AW7" s="24">
        <v>19.75</v>
      </c>
      <c r="AX7" s="24">
        <v>25.29</v>
      </c>
      <c r="AY7" s="24">
        <v>24.19</v>
      </c>
      <c r="AZ7" s="24">
        <v>67.930000000000007</v>
      </c>
      <c r="BA7" s="24">
        <v>68.53</v>
      </c>
      <c r="BB7" s="24">
        <v>69.180000000000007</v>
      </c>
      <c r="BC7" s="24">
        <v>76.319999999999993</v>
      </c>
      <c r="BD7" s="24">
        <v>80.33</v>
      </c>
      <c r="BE7" s="24">
        <v>82.75</v>
      </c>
      <c r="BF7" s="24">
        <v>612.03</v>
      </c>
      <c r="BG7" s="24">
        <v>519.5</v>
      </c>
      <c r="BH7" s="24">
        <v>478.27</v>
      </c>
      <c r="BI7" s="24">
        <v>434.63</v>
      </c>
      <c r="BJ7" s="24">
        <v>390.49</v>
      </c>
      <c r="BK7" s="24">
        <v>857.88</v>
      </c>
      <c r="BL7" s="24">
        <v>825.1</v>
      </c>
      <c r="BM7" s="24">
        <v>789.87</v>
      </c>
      <c r="BN7" s="24">
        <v>749.43</v>
      </c>
      <c r="BO7" s="24">
        <v>698.04</v>
      </c>
      <c r="BP7" s="24">
        <v>602.55999999999995</v>
      </c>
      <c r="BQ7" s="24">
        <v>114.83</v>
      </c>
      <c r="BR7" s="24">
        <v>119.29</v>
      </c>
      <c r="BS7" s="24">
        <v>123.49</v>
      </c>
      <c r="BT7" s="24">
        <v>137.76</v>
      </c>
      <c r="BU7" s="24">
        <v>121.3</v>
      </c>
      <c r="BV7" s="24">
        <v>94.97</v>
      </c>
      <c r="BW7" s="24">
        <v>97.07</v>
      </c>
      <c r="BX7" s="24">
        <v>98.06</v>
      </c>
      <c r="BY7" s="24">
        <v>98.46</v>
      </c>
      <c r="BZ7" s="24">
        <v>97.98</v>
      </c>
      <c r="CA7" s="24">
        <v>97.94</v>
      </c>
      <c r="CB7" s="24">
        <v>186.47</v>
      </c>
      <c r="CC7" s="24">
        <v>179.36</v>
      </c>
      <c r="CD7" s="24">
        <v>173.92</v>
      </c>
      <c r="CE7" s="24">
        <v>156.28</v>
      </c>
      <c r="CF7" s="24">
        <v>179.28</v>
      </c>
      <c r="CG7" s="24">
        <v>159.49</v>
      </c>
      <c r="CH7" s="24">
        <v>157.81</v>
      </c>
      <c r="CI7" s="24">
        <v>157.37</v>
      </c>
      <c r="CJ7" s="24">
        <v>157.44999999999999</v>
      </c>
      <c r="CK7" s="24">
        <v>159.75</v>
      </c>
      <c r="CL7" s="24">
        <v>140.97999999999999</v>
      </c>
      <c r="CM7" s="24">
        <v>67.34</v>
      </c>
      <c r="CN7" s="24">
        <v>66.459999999999994</v>
      </c>
      <c r="CO7" s="24">
        <v>67.930000000000007</v>
      </c>
      <c r="CP7" s="24">
        <v>67.44</v>
      </c>
      <c r="CQ7" s="24">
        <v>65.81</v>
      </c>
      <c r="CR7" s="24">
        <v>65.28</v>
      </c>
      <c r="CS7" s="24">
        <v>64.92</v>
      </c>
      <c r="CT7" s="24">
        <v>64.14</v>
      </c>
      <c r="CU7" s="24">
        <v>63.71</v>
      </c>
      <c r="CV7" s="24">
        <v>64.95</v>
      </c>
      <c r="CW7" s="24">
        <v>60.13</v>
      </c>
      <c r="CX7" s="24">
        <v>86.04</v>
      </c>
      <c r="CY7" s="24">
        <v>86.91</v>
      </c>
      <c r="CZ7" s="24">
        <v>87.16</v>
      </c>
      <c r="DA7" s="24">
        <v>87.32</v>
      </c>
      <c r="DB7" s="24">
        <v>87.35</v>
      </c>
      <c r="DC7" s="24">
        <v>92.72</v>
      </c>
      <c r="DD7" s="24">
        <v>92.88</v>
      </c>
      <c r="DE7" s="24">
        <v>92.9</v>
      </c>
      <c r="DF7" s="24">
        <v>92.89</v>
      </c>
      <c r="DG7" s="24">
        <v>93.08</v>
      </c>
      <c r="DH7" s="24">
        <v>96</v>
      </c>
      <c r="DI7" s="24">
        <v>45.09</v>
      </c>
      <c r="DJ7" s="24">
        <v>46.5</v>
      </c>
      <c r="DK7" s="24">
        <v>48.17</v>
      </c>
      <c r="DL7" s="24">
        <v>49.8</v>
      </c>
      <c r="DM7" s="24">
        <v>51.41</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上下水道部 Office0001</cp:lastModifiedBy>
  <dcterms:created xsi:type="dcterms:W3CDTF">2025-12-23T05:56:12Z</dcterms:created>
  <dcterms:modified xsi:type="dcterms:W3CDTF">2026-01-23T08:02:41Z</dcterms:modified>
  <cp:category/>
</cp:coreProperties>
</file>