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WINDOWS-JPQ3FH3\share\予算関係\公共\◆経営比較分析表\R6決算\02_回答\"/>
    </mc:Choice>
  </mc:AlternateContent>
  <xr:revisionPtr revIDLastSave="0" documentId="13_ncr:1_{73D9E020-E78D-4983-B587-19A116BD3AD1}" xr6:coauthVersionLast="47" xr6:coauthVersionMax="47" xr10:uidLastSave="{00000000-0000-0000-0000-000000000000}"/>
  <workbookProtection workbookAlgorithmName="SHA-512" workbookHashValue="FPFjq5wvhb4IK7I5p/G9AdAKeciYc+jII0hTdnOrdjdnB9dw41XsnIygZ0UP9/o4hIjOv1m7K+2glWKzdKFFvg==" workbookSaltValue="Fh+uCtIbrJs39b0wWh1Ycg==" workbookSpinCount="100000" lockStructure="1"/>
  <bookViews>
    <workbookView xWindow="-120" yWindow="-120" windowWidth="20730" windowHeight="117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F85" i="4"/>
  <c r="AT10" i="4"/>
  <c r="AL10" i="4"/>
  <c r="I10"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<sst xmlns="http://schemas.openxmlformats.org/spreadsheetml/2006/main" count="231" uniqueCount="116">
  <si>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</si>
  <si>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</si>
  <si>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</si>
  <si>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</si>
  <si>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</si>
  <si>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</si>
  <si>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</si>
  <si>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</si>
  <si>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</si>
  <si>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</si>
  <si>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</si>
  <si>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</si>
  <si>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</si>
  <si>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</si>
  <si>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</si>
  <si>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</si>
  <si>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</si>
  <si>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</si>
  <si>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</si>
  <si>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</si>
  <si>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</si>
  <si>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</si>
  <si>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</si>
  <si>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</si>
  <si>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</si>
  <si>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</si>
  <si>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</si>
  <si>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</si>
  <si>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</si>
  <si>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</si>
  <si>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</si>
  <si>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</si>
  <si>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</si>
  <si>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</si>
  <si>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</si>
  <si>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</si>
  <si>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</si>
  <si>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</si>
  <si>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</si>
  <si>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</si>
  <si>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</si>
  <si>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</si>
  <si>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</si>
  <si>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</si>
  <si>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</si>
  <si>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</si>
  <si>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</si>
  <si>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</si>
  <si>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</si>
  <si>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</si>
  <si>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</si>
  <si>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</si>
  <si>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</si>
  <si>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</si>
  <si>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</si>
  <si>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</si>
  <si>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</si>
  <si>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</si>
  <si>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</si>
  <si>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</si>
  <si>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</si>
  <si>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</si>
  <si>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</si>
  <si>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</si>
  <si>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</si>
  <si>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</si>
  <si>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</si>
  <si>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</si>
  <si>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</si>
  <si>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</si>
  <si>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</si>
  <si>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</si>
  <si>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</si>
  <si>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</si>
  <si>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</si>
  <si>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</si>
  <si>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</si>
  <si>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</si>
  <si>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</si>
  <si>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</si>
  <si>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</si>
  <si>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</si>
  <si>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</si>
  <si>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</si>
  <si>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</si>
  <si>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</si>
  <si>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</si>
  <si>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</si>
  <si>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</si>
  <si>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</si>
  <si>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</si>
  <si>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</si>
  <si>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</si>
  <si>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</si>
  <si>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</si>
  <si>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</si>
  <si>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八戸市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</si>
  <si>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</si>
  <si>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</si>
  <si>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</si>
  <si>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</si>
  <si>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</si>
  <si>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</si>
  <si>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</si>
  <si>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</si>
  <si>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</si>
  <si>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</si>
  <si>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</si>
  <si>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</si>
  <si>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</si>
  <si>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</si>
  <si>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</si>
  <si>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</si>
  <si>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・令和6年度も経常利益を計上したが、使用料収入だけでは経費を賄えず、一般会計からの繰入金で補っている状況である。接続率向上による収益の確保や更なる経費節減等の経営改善が必要である。
②累積欠損金比率
・法適用初年度(令和2年度)の赤字分が累積欠損金となっており、令和3年度以降の黒字により、毎年度少しずつ減少している。今後も黒字を継続し、累積欠損金の解消を目指す。
③流動比率
・企業債償還金が多額のため流動比率が低いが、企業債の償還については一般会計からの繰入金で返済する見込みとなっている。
④企業債残高対事業規模比率
・現状は類似団体よりも高い値だが、新規の建設工事は終了しており、大規模な改築更新の見込もないため、今後は企業債残高が減少する見込みである。
⑤経費回収率及び⑥汚水処理原価
・使用料収入の確保と汚水処理経費の節減に努めることで、指標の改善を目指す。
⑦施設利用率
・類似団体平均を下回っており、将来の人口減少も見込まれるため、施設の更新時期を迎えた際は、統廃合や規模の縮小等について検討する必要がある。
⑧水洗化率
・水洗化率は年々、少しずつ上昇している。今後も接続促進に取り組み、指標の改善を目指す。</t>
    <phoneticPr fontId="4"/>
  </si>
  <si>
    <t>・今のところ大規模な改築・更新の必要性は無い。
・今後の老朽化対策については、令和元年度に最適整備構想を策定していることから、この構想に基づいて、計画的に実施していく予定である。
・将来の人口減少が見込まれる地域であり、改築・更新を実施してもその経費を回収できるだけの収入を見込むことが困難であるため、現状の施設を適切に維持修繕し、できるだけ長く使用していく。</t>
    <phoneticPr fontId="4"/>
  </si>
  <si>
    <t>・当市の農業集落排水事業は、農業用用排水の水質保全などを目的に、4地区で実施している。
・処理区域内人口密度が低く、水洗化率も低いため、全体的に効率が悪く、汚水処理原価が高くなり、経費回収率は低い状況である。
・今後の人口減少が見込まれる地域でもあることから、水洗化率が向上したとしても、使用料収入ですべての経費を賄うことは困難である。
・当面は計画的かつ効率的な維持修繕に努める等、更なる経営改善を図り、将来にわたって事業を継続できるよう、安定した事業経営を目指す。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</si>
</sst>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28-49E4-9C82-7B2EBEDB170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0.02</c:v>
                </c:pt>
                <c:pt idx="4">
                  <c:v>0.02</c:v>
                </c:pt>
              </c:numCache>
            </c:numRef>
          </c:val>
          <c:smooth val="0"/>
          <c:extLst>
            <c:ext xmlns:c16="http://schemas.microsoft.com/office/drawing/2014/chart" uri="{C3380CC4-5D6E-409C-BE32-E72D297353CC}">
              <c16:uniqueId val="{00000001-4428-49E4-9C82-7B2EBEDB170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25.6</c:v>
                </c:pt>
                <c:pt idx="1">
                  <c:v>26.38</c:v>
                </c:pt>
                <c:pt idx="2">
                  <c:v>26.7</c:v>
                </c:pt>
                <c:pt idx="3">
                  <c:v>26.41</c:v>
                </c:pt>
                <c:pt idx="4">
                  <c:v>26.91</c:v>
                </c:pt>
              </c:numCache>
            </c:numRef>
          </c:val>
          <c:extLst>
            <c:ext xmlns:c16="http://schemas.microsoft.com/office/drawing/2014/chart" uri="{C3380CC4-5D6E-409C-BE32-E72D297353CC}">
              <c16:uniqueId val="{00000000-184F-47FF-B8AC-1356DD63CCB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52.63</c:v>
                </c:pt>
                <c:pt idx="4">
                  <c:v>52.34</c:v>
                </c:pt>
              </c:numCache>
            </c:numRef>
          </c:val>
          <c:smooth val="0"/>
          <c:extLst>
            <c:ext xmlns:c16="http://schemas.microsoft.com/office/drawing/2014/chart" uri="{C3380CC4-5D6E-409C-BE32-E72D297353CC}">
              <c16:uniqueId val="{00000001-184F-47FF-B8AC-1356DD63CCB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79.78</c:v>
                </c:pt>
                <c:pt idx="1">
                  <c:v>80.37</c:v>
                </c:pt>
                <c:pt idx="2">
                  <c:v>81.13</c:v>
                </c:pt>
                <c:pt idx="3">
                  <c:v>81.69</c:v>
                </c:pt>
                <c:pt idx="4">
                  <c:v>82.1</c:v>
                </c:pt>
              </c:numCache>
            </c:numRef>
          </c:val>
          <c:extLst>
            <c:ext xmlns:c16="http://schemas.microsoft.com/office/drawing/2014/chart" uri="{C3380CC4-5D6E-409C-BE32-E72D297353CC}">
              <c16:uniqueId val="{00000000-2623-4BBB-BEEF-3FB841E5464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90.32</c:v>
                </c:pt>
                <c:pt idx="4">
                  <c:v>90.05</c:v>
                </c:pt>
              </c:numCache>
            </c:numRef>
          </c:val>
          <c:smooth val="0"/>
          <c:extLst>
            <c:ext xmlns:c16="http://schemas.microsoft.com/office/drawing/2014/chart" uri="{C3380CC4-5D6E-409C-BE32-E72D297353CC}">
              <c16:uniqueId val="{00000001-2623-4BBB-BEEF-3FB841E5464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79.069999999999993</c:v>
                </c:pt>
                <c:pt idx="1">
                  <c:v>100.72</c:v>
                </c:pt>
                <c:pt idx="2">
                  <c:v>100.54</c:v>
                </c:pt>
                <c:pt idx="3">
                  <c:v>101.81</c:v>
                </c:pt>
                <c:pt idx="4">
                  <c:v>101.02</c:v>
                </c:pt>
              </c:numCache>
            </c:numRef>
          </c:val>
          <c:extLst>
            <c:ext xmlns:c16="http://schemas.microsoft.com/office/drawing/2014/chart" uri="{C3380CC4-5D6E-409C-BE32-E72D297353CC}">
              <c16:uniqueId val="{00000000-78C4-4397-AA25-03DB084FB3D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103.07</c:v>
                </c:pt>
                <c:pt idx="4">
                  <c:v>103.04</c:v>
                </c:pt>
              </c:numCache>
            </c:numRef>
          </c:val>
          <c:smooth val="0"/>
          <c:extLst>
            <c:ext xmlns:c16="http://schemas.microsoft.com/office/drawing/2014/chart" uri="{C3380CC4-5D6E-409C-BE32-E72D297353CC}">
              <c16:uniqueId val="{00000001-78C4-4397-AA25-03DB084FB3D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3.34</c:v>
                </c:pt>
                <c:pt idx="1">
                  <c:v>6.67</c:v>
                </c:pt>
                <c:pt idx="2">
                  <c:v>10.01</c:v>
                </c:pt>
                <c:pt idx="3">
                  <c:v>13.34</c:v>
                </c:pt>
                <c:pt idx="4">
                  <c:v>16.66</c:v>
                </c:pt>
              </c:numCache>
            </c:numRef>
          </c:val>
          <c:extLst>
            <c:ext xmlns:c16="http://schemas.microsoft.com/office/drawing/2014/chart" uri="{C3380CC4-5D6E-409C-BE32-E72D297353CC}">
              <c16:uniqueId val="{00000000-10DF-45EA-9238-B5C1D038D61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30.5</c:v>
                </c:pt>
                <c:pt idx="4">
                  <c:v>30.49</c:v>
                </c:pt>
              </c:numCache>
            </c:numRef>
          </c:val>
          <c:smooth val="0"/>
          <c:extLst>
            <c:ext xmlns:c16="http://schemas.microsoft.com/office/drawing/2014/chart" uri="{C3380CC4-5D6E-409C-BE32-E72D297353CC}">
              <c16:uniqueId val="{00000001-10DF-45EA-9238-B5C1D038D61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F8-4728-A45A-B869FE325BB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F3F8-4728-A45A-B869FE325BB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127.89</c:v>
                </c:pt>
                <c:pt idx="1">
                  <c:v>124.59</c:v>
                </c:pt>
                <c:pt idx="2">
                  <c:v>122.55</c:v>
                </c:pt>
                <c:pt idx="3">
                  <c:v>110.32</c:v>
                </c:pt>
                <c:pt idx="4">
                  <c:v>103.42</c:v>
                </c:pt>
              </c:numCache>
            </c:numRef>
          </c:val>
          <c:extLst>
            <c:ext xmlns:c16="http://schemas.microsoft.com/office/drawing/2014/chart" uri="{C3380CC4-5D6E-409C-BE32-E72D297353CC}">
              <c16:uniqueId val="{00000000-D9F4-4539-A71E-1BA21A30BCD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120.64</c:v>
                </c:pt>
                <c:pt idx="4">
                  <c:v>100.31</c:v>
                </c:pt>
              </c:numCache>
            </c:numRef>
          </c:val>
          <c:smooth val="0"/>
          <c:extLst>
            <c:ext xmlns:c16="http://schemas.microsoft.com/office/drawing/2014/chart" uri="{C3380CC4-5D6E-409C-BE32-E72D297353CC}">
              <c16:uniqueId val="{00000001-D9F4-4539-A71E-1BA21A30BCD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11.75</c:v>
                </c:pt>
                <c:pt idx="1">
                  <c:v>15.65</c:v>
                </c:pt>
                <c:pt idx="2">
                  <c:v>11.09</c:v>
                </c:pt>
                <c:pt idx="3">
                  <c:v>28.95</c:v>
                </c:pt>
                <c:pt idx="4">
                  <c:v>33.96</c:v>
                </c:pt>
              </c:numCache>
            </c:numRef>
          </c:val>
          <c:extLst>
            <c:ext xmlns:c16="http://schemas.microsoft.com/office/drawing/2014/chart" uri="{C3380CC4-5D6E-409C-BE32-E72D297353CC}">
              <c16:uniqueId val="{00000000-98AB-47A5-89AB-C99E4887A38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39.82</c:v>
                </c:pt>
                <c:pt idx="4">
                  <c:v>41.03</c:v>
                </c:pt>
              </c:numCache>
            </c:numRef>
          </c:val>
          <c:smooth val="0"/>
          <c:extLst>
            <c:ext xmlns:c16="http://schemas.microsoft.com/office/drawing/2014/chart" uri="{C3380CC4-5D6E-409C-BE32-E72D297353CC}">
              <c16:uniqueId val="{00000001-98AB-47A5-89AB-C99E4887A38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3007.94</c:v>
                </c:pt>
                <c:pt idx="1">
                  <c:v>2853.8</c:v>
                </c:pt>
                <c:pt idx="2">
                  <c:v>2707.76</c:v>
                </c:pt>
                <c:pt idx="3">
                  <c:v>2497</c:v>
                </c:pt>
                <c:pt idx="4">
                  <c:v>2440.3200000000002</c:v>
                </c:pt>
              </c:numCache>
            </c:numRef>
          </c:val>
          <c:extLst>
            <c:ext xmlns:c16="http://schemas.microsoft.com/office/drawing/2014/chart" uri="{C3380CC4-5D6E-409C-BE32-E72D297353CC}">
              <c16:uniqueId val="{00000000-1908-43F4-940F-0C05989AFB4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743.31</c:v>
                </c:pt>
                <c:pt idx="4">
                  <c:v>796.8</c:v>
                </c:pt>
              </c:numCache>
            </c:numRef>
          </c:val>
          <c:smooth val="0"/>
          <c:extLst>
            <c:ext xmlns:c16="http://schemas.microsoft.com/office/drawing/2014/chart" uri="{C3380CC4-5D6E-409C-BE32-E72D297353CC}">
              <c16:uniqueId val="{00000001-1908-43F4-940F-0C05989AFB4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53.88</c:v>
                </c:pt>
                <c:pt idx="1">
                  <c:v>51.02</c:v>
                </c:pt>
                <c:pt idx="2">
                  <c:v>50.64</c:v>
                </c:pt>
                <c:pt idx="3">
                  <c:v>52.53</c:v>
                </c:pt>
                <c:pt idx="4">
                  <c:v>50.71</c:v>
                </c:pt>
              </c:numCache>
            </c:numRef>
          </c:val>
          <c:extLst>
            <c:ext xmlns:c16="http://schemas.microsoft.com/office/drawing/2014/chart" uri="{C3380CC4-5D6E-409C-BE32-E72D297353CC}">
              <c16:uniqueId val="{00000000-51B2-4671-BAA7-6A7C6025DC9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61.15</c:v>
                </c:pt>
                <c:pt idx="4">
                  <c:v>58.41</c:v>
                </c:pt>
              </c:numCache>
            </c:numRef>
          </c:val>
          <c:smooth val="0"/>
          <c:extLst>
            <c:ext xmlns:c16="http://schemas.microsoft.com/office/drawing/2014/chart" uri="{C3380CC4-5D6E-409C-BE32-E72D297353CC}">
              <c16:uniqueId val="{00000001-51B2-4671-BAA7-6A7C6025DC9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314.69</c:v>
                </c:pt>
                <c:pt idx="1">
                  <c:v>333.08</c:v>
                </c:pt>
                <c:pt idx="2">
                  <c:v>336.57</c:v>
                </c:pt>
                <c:pt idx="3">
                  <c:v>326.04000000000002</c:v>
                </c:pt>
                <c:pt idx="4">
                  <c:v>340.28</c:v>
                </c:pt>
              </c:numCache>
            </c:numRef>
          </c:val>
          <c:extLst>
            <c:ext xmlns:c16="http://schemas.microsoft.com/office/drawing/2014/chart" uri="{C3380CC4-5D6E-409C-BE32-E72D297353CC}">
              <c16:uniqueId val="{00000000-8DB7-4A76-9FEB-63003DAEECF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250.43</c:v>
                </c:pt>
                <c:pt idx="4">
                  <c:v>267.33999999999997</c:v>
                </c:pt>
              </c:numCache>
            </c:numRef>
          </c:val>
          <c:smooth val="0"/>
          <c:extLst>
            <c:ext xmlns:c16="http://schemas.microsoft.com/office/drawing/2014/chart" uri="{C3380CC4-5D6E-409C-BE32-E72D297353CC}">
              <c16:uniqueId val="{00000001-8DB7-4A76-9FEB-63003DAEECF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50"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青森県　八戸市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54">
        <f>データ!S6</f>
        <v>215080</v>
      </c>
      <c r="AM8" s="54"/>
      <c r="AN8" s="54"/>
      <c r="AO8" s="54"/>
      <c r="AP8" s="54"/>
      <c r="AQ8" s="54"/>
      <c r="AR8" s="54"/>
      <c r="AS8" s="54"/>
      <c r="AT8" s="53">
        <f>データ!T6</f>
        <v>305.56</v>
      </c>
      <c r="AU8" s="53"/>
      <c r="AV8" s="53"/>
      <c r="AW8" s="53"/>
      <c r="AX8" s="53"/>
      <c r="AY8" s="53"/>
      <c r="AZ8" s="53"/>
      <c r="BA8" s="53"/>
      <c r="BB8" s="53">
        <f>データ!U6</f>
        <v>703.89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69.3</v>
      </c>
      <c r="J10" s="53"/>
      <c r="K10" s="53"/>
      <c r="L10" s="53"/>
      <c r="M10" s="53"/>
      <c r="N10" s="53"/>
      <c r="O10" s="53"/>
      <c r="P10" s="53">
        <f>データ!P6</f>
        <v>1.85</v>
      </c>
      <c r="Q10" s="53"/>
      <c r="R10" s="53"/>
      <c r="S10" s="53"/>
      <c r="T10" s="53"/>
      <c r="U10" s="53"/>
      <c r="V10" s="53"/>
      <c r="W10" s="53">
        <f>データ!Q6</f>
        <v>92.38</v>
      </c>
      <c r="X10" s="53"/>
      <c r="Y10" s="53"/>
      <c r="Z10" s="53"/>
      <c r="AA10" s="53"/>
      <c r="AB10" s="53"/>
      <c r="AC10" s="53"/>
      <c r="AD10" s="54">
        <f>データ!R6</f>
        <v>3383</v>
      </c>
      <c r="AE10" s="54"/>
      <c r="AF10" s="54"/>
      <c r="AG10" s="54"/>
      <c r="AH10" s="54"/>
      <c r="AI10" s="54"/>
      <c r="AJ10" s="54"/>
      <c r="AK10" s="2"/>
      <c r="AL10" s="54">
        <f>データ!V6</f>
        <v>3960</v>
      </c>
      <c r="AM10" s="54"/>
      <c r="AN10" s="54"/>
      <c r="AO10" s="54"/>
      <c r="AP10" s="54"/>
      <c r="AQ10" s="54"/>
      <c r="AR10" s="54"/>
      <c r="AS10" s="54"/>
      <c r="AT10" s="53">
        <f>データ!W6</f>
        <v>4.37</v>
      </c>
      <c r="AU10" s="53"/>
      <c r="AV10" s="53"/>
      <c r="AW10" s="53"/>
      <c r="AX10" s="53"/>
      <c r="AY10" s="53"/>
      <c r="AZ10" s="53"/>
      <c r="BA10" s="53"/>
      <c r="BB10" s="53">
        <f>データ!X6</f>
        <v>906.18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dri78BRm56cbw7xLKlcnpIx2edR1CMSZ1n5nITHWpmpMwm/27Cj7jdK7YoKO7hQO7IS103o1aMvvnAEkOjkJsw==" saltValue="bBa89KGnt6XUhJkZuphOk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22039</v>
      </c>
      <c r="D6" s="19">
        <f t="shared" si="3"/>
        <v>46</v>
      </c>
      <c r="E6" s="19">
        <f t="shared" si="3"/>
        <v>17</v>
      </c>
      <c r="F6" s="19">
        <f t="shared" si="3"/>
        <v>5</v>
      </c>
      <c r="G6" s="19">
        <f t="shared" si="3"/>
        <v>0</v>
      </c>
      <c r="H6" s="19" t="str">
        <f t="shared" si="3"/>
        <v>青森県　八戸市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69.3</v>
      </c>
      <c r="P6" s="20">
        <f t="shared" si="3"/>
        <v>1.85</v>
      </c>
      <c r="Q6" s="20">
        <f t="shared" si="3"/>
        <v>92.38</v>
      </c>
      <c r="R6" s="20">
        <f t="shared" si="3"/>
        <v>3383</v>
      </c>
      <c r="S6" s="20">
        <f t="shared" si="3"/>
        <v>215080</v>
      </c>
      <c r="T6" s="20">
        <f t="shared" si="3"/>
        <v>305.56</v>
      </c>
      <c r="U6" s="20">
        <f t="shared" si="3"/>
        <v>703.89</v>
      </c>
      <c r="V6" s="20">
        <f t="shared" si="3"/>
        <v>3960</v>
      </c>
      <c r="W6" s="20">
        <f t="shared" si="3"/>
        <v>4.37</v>
      </c>
      <c r="X6" s="20">
        <f t="shared" si="3"/>
        <v>906.18</v>
      </c>
      <c r="Y6" s="21">
        <f>IF(Y7="",NA(),Y7)</f>
        <v>79.069999999999993</v>
      </c>
      <c r="Z6" s="21">
        <f t="shared" ref="Z6:AH6" si="4">IF(Z7="",NA(),Z7)</f>
        <v>100.72</v>
      </c>
      <c r="AA6" s="21">
        <f t="shared" si="4"/>
        <v>100.54</v>
      </c>
      <c r="AB6" s="21">
        <f t="shared" si="4"/>
        <v>101.81</v>
      </c>
      <c r="AC6" s="21">
        <f t="shared" si="4"/>
        <v>101.02</v>
      </c>
      <c r="AD6" s="21">
        <f t="shared" si="4"/>
        <v>106.37</v>
      </c>
      <c r="AE6" s="21">
        <f t="shared" si="4"/>
        <v>106.07</v>
      </c>
      <c r="AF6" s="21">
        <f t="shared" si="4"/>
        <v>105.5</v>
      </c>
      <c r="AG6" s="21">
        <f t="shared" si="4"/>
        <v>103.07</v>
      </c>
      <c r="AH6" s="21">
        <f t="shared" si="4"/>
        <v>103.04</v>
      </c>
      <c r="AI6" s="20" t="str">
        <f>IF(AI7="","",IF(AI7="-","【-】","【"&amp;SUBSTITUTE(TEXT(AI7,"#,##0.00"),"-","△")&amp;"】"))</f>
        <v>【104.30】</v>
      </c>
      <c r="AJ6" s="21">
        <f>IF(AJ7="",NA(),AJ7)</f>
        <v>127.89</v>
      </c>
      <c r="AK6" s="21">
        <f t="shared" ref="AK6:AS6" si="5">IF(AK7="",NA(),AK7)</f>
        <v>124.59</v>
      </c>
      <c r="AL6" s="21">
        <f t="shared" si="5"/>
        <v>122.55</v>
      </c>
      <c r="AM6" s="21">
        <f t="shared" si="5"/>
        <v>110.32</v>
      </c>
      <c r="AN6" s="21">
        <f t="shared" si="5"/>
        <v>103.42</v>
      </c>
      <c r="AO6" s="21">
        <f t="shared" si="5"/>
        <v>139.02000000000001</v>
      </c>
      <c r="AP6" s="21">
        <f t="shared" si="5"/>
        <v>132.04</v>
      </c>
      <c r="AQ6" s="21">
        <f t="shared" si="5"/>
        <v>145.43</v>
      </c>
      <c r="AR6" s="21">
        <f t="shared" si="5"/>
        <v>120.64</v>
      </c>
      <c r="AS6" s="21">
        <f t="shared" si="5"/>
        <v>100.31</v>
      </c>
      <c r="AT6" s="20" t="str">
        <f>IF(AT7="","",IF(AT7="-","【-】","【"&amp;SUBSTITUTE(TEXT(AT7,"#,##0.00"),"-","△")&amp;"】"))</f>
        <v>【102.74】</v>
      </c>
      <c r="AU6" s="21">
        <f>IF(AU7="",NA(),AU7)</f>
        <v>11.75</v>
      </c>
      <c r="AV6" s="21">
        <f t="shared" ref="AV6:BD6" si="6">IF(AV7="",NA(),AV7)</f>
        <v>15.65</v>
      </c>
      <c r="AW6" s="21">
        <f t="shared" si="6"/>
        <v>11.09</v>
      </c>
      <c r="AX6" s="21">
        <f t="shared" si="6"/>
        <v>28.95</v>
      </c>
      <c r="AY6" s="21">
        <f t="shared" si="6"/>
        <v>33.96</v>
      </c>
      <c r="AZ6" s="21">
        <f t="shared" si="6"/>
        <v>29.13</v>
      </c>
      <c r="BA6" s="21">
        <f t="shared" si="6"/>
        <v>35.69</v>
      </c>
      <c r="BB6" s="21">
        <f t="shared" si="6"/>
        <v>38.4</v>
      </c>
      <c r="BC6" s="21">
        <f t="shared" si="6"/>
        <v>39.82</v>
      </c>
      <c r="BD6" s="21">
        <f t="shared" si="6"/>
        <v>41.03</v>
      </c>
      <c r="BE6" s="20" t="str">
        <f>IF(BE7="","",IF(BE7="-","【-】","【"&amp;SUBSTITUTE(TEXT(BE7,"#,##0.00"),"-","△")&amp;"】"))</f>
        <v>【47.19】</v>
      </c>
      <c r="BF6" s="21">
        <f>IF(BF7="",NA(),BF7)</f>
        <v>3007.94</v>
      </c>
      <c r="BG6" s="21">
        <f t="shared" ref="BG6:BO6" si="7">IF(BG7="",NA(),BG7)</f>
        <v>2853.8</v>
      </c>
      <c r="BH6" s="21">
        <f t="shared" si="7"/>
        <v>2707.76</v>
      </c>
      <c r="BI6" s="21">
        <f t="shared" si="7"/>
        <v>2497</v>
      </c>
      <c r="BJ6" s="21">
        <f t="shared" si="7"/>
        <v>2440.3200000000002</v>
      </c>
      <c r="BK6" s="21">
        <f t="shared" si="7"/>
        <v>867.83</v>
      </c>
      <c r="BL6" s="21">
        <f t="shared" si="7"/>
        <v>791.76</v>
      </c>
      <c r="BM6" s="21">
        <f t="shared" si="7"/>
        <v>900.82</v>
      </c>
      <c r="BN6" s="21">
        <f t="shared" si="7"/>
        <v>743.31</v>
      </c>
      <c r="BO6" s="21">
        <f t="shared" si="7"/>
        <v>796.8</v>
      </c>
      <c r="BP6" s="20" t="str">
        <f>IF(BP7="","",IF(BP7="-","【-】","【"&amp;SUBSTITUTE(TEXT(BP7,"#,##0.00"),"-","△")&amp;"】"))</f>
        <v>【798.10】</v>
      </c>
      <c r="BQ6" s="21">
        <f>IF(BQ7="",NA(),BQ7)</f>
        <v>53.88</v>
      </c>
      <c r="BR6" s="21">
        <f t="shared" ref="BR6:BZ6" si="8">IF(BR7="",NA(),BR7)</f>
        <v>51.02</v>
      </c>
      <c r="BS6" s="21">
        <f t="shared" si="8"/>
        <v>50.64</v>
      </c>
      <c r="BT6" s="21">
        <f t="shared" si="8"/>
        <v>52.53</v>
      </c>
      <c r="BU6" s="21">
        <f t="shared" si="8"/>
        <v>50.71</v>
      </c>
      <c r="BV6" s="21">
        <f t="shared" si="8"/>
        <v>57.08</v>
      </c>
      <c r="BW6" s="21">
        <f t="shared" si="8"/>
        <v>56.26</v>
      </c>
      <c r="BX6" s="21">
        <f t="shared" si="8"/>
        <v>52.94</v>
      </c>
      <c r="BY6" s="21">
        <f t="shared" si="8"/>
        <v>61.15</v>
      </c>
      <c r="BZ6" s="21">
        <f t="shared" si="8"/>
        <v>58.41</v>
      </c>
      <c r="CA6" s="20" t="str">
        <f>IF(CA7="","",IF(CA7="-","【-】","【"&amp;SUBSTITUTE(TEXT(CA7,"#,##0.00"),"-","△")&amp;"】"))</f>
        <v>【54.51】</v>
      </c>
      <c r="CB6" s="21">
        <f>IF(CB7="",NA(),CB7)</f>
        <v>314.69</v>
      </c>
      <c r="CC6" s="21">
        <f t="shared" ref="CC6:CK6" si="9">IF(CC7="",NA(),CC7)</f>
        <v>333.08</v>
      </c>
      <c r="CD6" s="21">
        <f t="shared" si="9"/>
        <v>336.57</v>
      </c>
      <c r="CE6" s="21">
        <f t="shared" si="9"/>
        <v>326.04000000000002</v>
      </c>
      <c r="CF6" s="21">
        <f t="shared" si="9"/>
        <v>340.28</v>
      </c>
      <c r="CG6" s="21">
        <f t="shared" si="9"/>
        <v>274.99</v>
      </c>
      <c r="CH6" s="21">
        <f t="shared" si="9"/>
        <v>282.08999999999997</v>
      </c>
      <c r="CI6" s="21">
        <f t="shared" si="9"/>
        <v>303.27999999999997</v>
      </c>
      <c r="CJ6" s="21">
        <f t="shared" si="9"/>
        <v>250.43</v>
      </c>
      <c r="CK6" s="21">
        <f t="shared" si="9"/>
        <v>267.33999999999997</v>
      </c>
      <c r="CL6" s="20" t="str">
        <f>IF(CL7="","",IF(CL7="-","【-】","【"&amp;SUBSTITUTE(TEXT(CL7,"#,##0.00"),"-","△")&amp;"】"))</f>
        <v>【286.33】</v>
      </c>
      <c r="CM6" s="21">
        <f>IF(CM7="",NA(),CM7)</f>
        <v>25.6</v>
      </c>
      <c r="CN6" s="21">
        <f t="shared" ref="CN6:CV6" si="10">IF(CN7="",NA(),CN7)</f>
        <v>26.38</v>
      </c>
      <c r="CO6" s="21">
        <f t="shared" si="10"/>
        <v>26.7</v>
      </c>
      <c r="CP6" s="21">
        <f t="shared" si="10"/>
        <v>26.41</v>
      </c>
      <c r="CQ6" s="21">
        <f t="shared" si="10"/>
        <v>26.91</v>
      </c>
      <c r="CR6" s="21">
        <f t="shared" si="10"/>
        <v>54.83</v>
      </c>
      <c r="CS6" s="21">
        <f t="shared" si="10"/>
        <v>66.53</v>
      </c>
      <c r="CT6" s="21">
        <f t="shared" si="10"/>
        <v>52.35</v>
      </c>
      <c r="CU6" s="21">
        <f t="shared" si="10"/>
        <v>52.63</v>
      </c>
      <c r="CV6" s="21">
        <f t="shared" si="10"/>
        <v>52.34</v>
      </c>
      <c r="CW6" s="20" t="str">
        <f>IF(CW7="","",IF(CW7="-","【-】","【"&amp;SUBSTITUTE(TEXT(CW7,"#,##0.00"),"-","△")&amp;"】"))</f>
        <v>【49.92】</v>
      </c>
      <c r="CX6" s="21">
        <f>IF(CX7="",NA(),CX7)</f>
        <v>79.78</v>
      </c>
      <c r="CY6" s="21">
        <f t="shared" ref="CY6:DG6" si="11">IF(CY7="",NA(),CY7)</f>
        <v>80.37</v>
      </c>
      <c r="CZ6" s="21">
        <f t="shared" si="11"/>
        <v>81.13</v>
      </c>
      <c r="DA6" s="21">
        <f t="shared" si="11"/>
        <v>81.69</v>
      </c>
      <c r="DB6" s="21">
        <f t="shared" si="11"/>
        <v>82.1</v>
      </c>
      <c r="DC6" s="21">
        <f t="shared" si="11"/>
        <v>84.7</v>
      </c>
      <c r="DD6" s="21">
        <f t="shared" si="11"/>
        <v>84.67</v>
      </c>
      <c r="DE6" s="21">
        <f t="shared" si="11"/>
        <v>84.39</v>
      </c>
      <c r="DF6" s="21">
        <f t="shared" si="11"/>
        <v>90.32</v>
      </c>
      <c r="DG6" s="21">
        <f t="shared" si="11"/>
        <v>90.05</v>
      </c>
      <c r="DH6" s="20" t="str">
        <f>IF(DH7="","",IF(DH7="-","【-】","【"&amp;SUBSTITUTE(TEXT(DH7,"#,##0.00"),"-","△")&amp;"】"))</f>
        <v>【87.80】</v>
      </c>
      <c r="DI6" s="21">
        <f>IF(DI7="",NA(),DI7)</f>
        <v>3.34</v>
      </c>
      <c r="DJ6" s="21">
        <f t="shared" ref="DJ6:DR6" si="12">IF(DJ7="",NA(),DJ7)</f>
        <v>6.67</v>
      </c>
      <c r="DK6" s="21">
        <f t="shared" si="12"/>
        <v>10.01</v>
      </c>
      <c r="DL6" s="21">
        <f t="shared" si="12"/>
        <v>13.34</v>
      </c>
      <c r="DM6" s="21">
        <f t="shared" si="12"/>
        <v>16.66</v>
      </c>
      <c r="DN6" s="21">
        <f t="shared" si="12"/>
        <v>20.34</v>
      </c>
      <c r="DO6" s="21">
        <f t="shared" si="12"/>
        <v>21.85</v>
      </c>
      <c r="DP6" s="21">
        <f t="shared" si="12"/>
        <v>25.19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0.02</v>
      </c>
      <c r="EN6" s="21">
        <f t="shared" si="14"/>
        <v>0.02</v>
      </c>
      <c r="EO6" s="20" t="str">
        <f>IF(EO7="","",IF(EO7="-","【-】","【"&amp;SUBSTITUTE(TEXT(EO7,"#,##0.00"),"-","△")&amp;"】"))</f>
        <v>【0.02】</v>
      </c>
    </row>
    <row r="7" spans="1:148" s="22" customFormat="1" x14ac:dyDescent="0.15">
      <c r="A7" s="14"/>
      <c r="B7" s="23">
        <v>2024</v>
      </c>
      <c r="C7" s="23">
        <v>22039</v>
      </c>
      <c r="D7" s="23">
        <v>46</v>
      </c>
      <c r="E7" s="23">
        <v>17</v>
      </c>
      <c r="F7" s="23">
        <v>5</v>
      </c>
      <c r="G7" s="23">
        <v>0</v>
      </c>
      <c r="H7" s="23" t="s">
        <v>96</v>
      </c>
      <c r="I7" s="23" t="s">
        <v>97</v>
      </c>
      <c r="J7" s="23" t="s">
        <v>98</v>
      </c>
      <c r="K7" s="23" t="s">
        <v>99</v>
      </c>
      <c r="L7" s="23" t="s">
        <v>100</v>
      </c>
      <c r="M7" s="23" t="s">
        <v>101</v>
      </c>
      <c r="N7" s="24" t="s">
        <v>102</v>
      </c>
      <c r="O7" s="24">
        <v>69.3</v>
      </c>
      <c r="P7" s="24">
        <v>1.85</v>
      </c>
      <c r="Q7" s="24">
        <v>92.38</v>
      </c>
      <c r="R7" s="24">
        <v>3383</v>
      </c>
      <c r="S7" s="24">
        <v>215080</v>
      </c>
      <c r="T7" s="24">
        <v>305.56</v>
      </c>
      <c r="U7" s="24">
        <v>703.89</v>
      </c>
      <c r="V7" s="24">
        <v>3960</v>
      </c>
      <c r="W7" s="24">
        <v>4.37</v>
      </c>
      <c r="X7" s="24">
        <v>906.18</v>
      </c>
      <c r="Y7" s="24">
        <v>79.069999999999993</v>
      </c>
      <c r="Z7" s="24">
        <v>100.72</v>
      </c>
      <c r="AA7" s="24">
        <v>100.54</v>
      </c>
      <c r="AB7" s="24">
        <v>101.81</v>
      </c>
      <c r="AC7" s="24">
        <v>101.02</v>
      </c>
      <c r="AD7" s="24">
        <v>106.37</v>
      </c>
      <c r="AE7" s="24">
        <v>106.07</v>
      </c>
      <c r="AF7" s="24">
        <v>105.5</v>
      </c>
      <c r="AG7" s="24">
        <v>103.07</v>
      </c>
      <c r="AH7" s="24">
        <v>103.04</v>
      </c>
      <c r="AI7" s="24">
        <v>104.3</v>
      </c>
      <c r="AJ7" s="24">
        <v>127.89</v>
      </c>
      <c r="AK7" s="24">
        <v>124.59</v>
      </c>
      <c r="AL7" s="24">
        <v>122.55</v>
      </c>
      <c r="AM7" s="24">
        <v>110.32</v>
      </c>
      <c r="AN7" s="24">
        <v>103.42</v>
      </c>
      <c r="AO7" s="24">
        <v>139.02000000000001</v>
      </c>
      <c r="AP7" s="24">
        <v>132.04</v>
      </c>
      <c r="AQ7" s="24">
        <v>145.43</v>
      </c>
      <c r="AR7" s="24">
        <v>120.64</v>
      </c>
      <c r="AS7" s="24">
        <v>100.31</v>
      </c>
      <c r="AT7" s="24">
        <v>102.74</v>
      </c>
      <c r="AU7" s="24">
        <v>11.75</v>
      </c>
      <c r="AV7" s="24">
        <v>15.65</v>
      </c>
      <c r="AW7" s="24">
        <v>11.09</v>
      </c>
      <c r="AX7" s="24">
        <v>28.95</v>
      </c>
      <c r="AY7" s="24">
        <v>33.96</v>
      </c>
      <c r="AZ7" s="24">
        <v>29.13</v>
      </c>
      <c r="BA7" s="24">
        <v>35.69</v>
      </c>
      <c r="BB7" s="24">
        <v>38.4</v>
      </c>
      <c r="BC7" s="24">
        <v>39.82</v>
      </c>
      <c r="BD7" s="24">
        <v>41.03</v>
      </c>
      <c r="BE7" s="24">
        <v>47.19</v>
      </c>
      <c r="BF7" s="24">
        <v>3007.94</v>
      </c>
      <c r="BG7" s="24">
        <v>2853.8</v>
      </c>
      <c r="BH7" s="24">
        <v>2707.76</v>
      </c>
      <c r="BI7" s="24">
        <v>2497</v>
      </c>
      <c r="BJ7" s="24">
        <v>2440.3200000000002</v>
      </c>
      <c r="BK7" s="24">
        <v>867.83</v>
      </c>
      <c r="BL7" s="24">
        <v>791.76</v>
      </c>
      <c r="BM7" s="24">
        <v>900.82</v>
      </c>
      <c r="BN7" s="24">
        <v>743.31</v>
      </c>
      <c r="BO7" s="24">
        <v>796.8</v>
      </c>
      <c r="BP7" s="24">
        <v>798.1</v>
      </c>
      <c r="BQ7" s="24">
        <v>53.88</v>
      </c>
      <c r="BR7" s="24">
        <v>51.02</v>
      </c>
      <c r="BS7" s="24">
        <v>50.64</v>
      </c>
      <c r="BT7" s="24">
        <v>52.53</v>
      </c>
      <c r="BU7" s="24">
        <v>50.71</v>
      </c>
      <c r="BV7" s="24">
        <v>57.08</v>
      </c>
      <c r="BW7" s="24">
        <v>56.26</v>
      </c>
      <c r="BX7" s="24">
        <v>52.94</v>
      </c>
      <c r="BY7" s="24">
        <v>61.15</v>
      </c>
      <c r="BZ7" s="24">
        <v>58.41</v>
      </c>
      <c r="CA7" s="24">
        <v>54.51</v>
      </c>
      <c r="CB7" s="24">
        <v>314.69</v>
      </c>
      <c r="CC7" s="24">
        <v>333.08</v>
      </c>
      <c r="CD7" s="24">
        <v>336.57</v>
      </c>
      <c r="CE7" s="24">
        <v>326.04000000000002</v>
      </c>
      <c r="CF7" s="24">
        <v>340.28</v>
      </c>
      <c r="CG7" s="24">
        <v>274.99</v>
      </c>
      <c r="CH7" s="24">
        <v>282.08999999999997</v>
      </c>
      <c r="CI7" s="24">
        <v>303.27999999999997</v>
      </c>
      <c r="CJ7" s="24">
        <v>250.43</v>
      </c>
      <c r="CK7" s="24">
        <v>267.33999999999997</v>
      </c>
      <c r="CL7" s="24">
        <v>286.33</v>
      </c>
      <c r="CM7" s="24">
        <v>25.6</v>
      </c>
      <c r="CN7" s="24">
        <v>26.38</v>
      </c>
      <c r="CO7" s="24">
        <v>26.7</v>
      </c>
      <c r="CP7" s="24">
        <v>26.41</v>
      </c>
      <c r="CQ7" s="24">
        <v>26.91</v>
      </c>
      <c r="CR7" s="24">
        <v>54.83</v>
      </c>
      <c r="CS7" s="24">
        <v>66.53</v>
      </c>
      <c r="CT7" s="24">
        <v>52.35</v>
      </c>
      <c r="CU7" s="24">
        <v>52.63</v>
      </c>
      <c r="CV7" s="24">
        <v>52.34</v>
      </c>
      <c r="CW7" s="24">
        <v>49.92</v>
      </c>
      <c r="CX7" s="24">
        <v>79.78</v>
      </c>
      <c r="CY7" s="24">
        <v>80.37</v>
      </c>
      <c r="CZ7" s="24">
        <v>81.13</v>
      </c>
      <c r="DA7" s="24">
        <v>81.69</v>
      </c>
      <c r="DB7" s="24">
        <v>82.1</v>
      </c>
      <c r="DC7" s="24">
        <v>84.7</v>
      </c>
      <c r="DD7" s="24">
        <v>84.67</v>
      </c>
      <c r="DE7" s="24">
        <v>84.39</v>
      </c>
      <c r="DF7" s="24">
        <v>90.32</v>
      </c>
      <c r="DG7" s="24">
        <v>90.05</v>
      </c>
      <c r="DH7" s="24">
        <v>87.8</v>
      </c>
      <c r="DI7" s="24">
        <v>3.34</v>
      </c>
      <c r="DJ7" s="24">
        <v>6.67</v>
      </c>
      <c r="DK7" s="24">
        <v>10.01</v>
      </c>
      <c r="DL7" s="24">
        <v>13.34</v>
      </c>
      <c r="DM7" s="24">
        <v>16.66</v>
      </c>
      <c r="DN7" s="24">
        <v>20.34</v>
      </c>
      <c r="DO7" s="24">
        <v>21.85</v>
      </c>
      <c r="DP7" s="24">
        <v>25.19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0.05</v>
      </c>
      <c r="EL7" s="24">
        <v>0.03</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sat_fujita</cp:lastModifiedBy>
  <dcterms:created xsi:type="dcterms:W3CDTF">2025-12-23T06:15:52Z</dcterms:created>
  <dcterms:modified xsi:type="dcterms:W3CDTF">2026-01-19T02:54:36Z</dcterms:modified>
  <cp:category/>
</cp:coreProperties>
</file>