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INDOWS-JPQ3FH3\share\予算関係\公共\◆経営比較分析表\R6決算\02_回答\"/>
    </mc:Choice>
  </mc:AlternateContent>
  <xr:revisionPtr revIDLastSave="0" documentId="13_ncr:1_{950B20C2-44CD-4AC3-9262-F6140D58BAE2}" xr6:coauthVersionLast="47" xr6:coauthVersionMax="47" xr10:uidLastSave="{00000000-0000-0000-0000-000000000000}"/>
  <workbookProtection workbookAlgorithmName="SHA-512" workbookHashValue="d0NSu2NdZ/leRO8I6sfd0xJeA0E29zMVbOnyKKeniEpIbq01jziKCsCptn2bP8tjjuhvk9Q2QJOCEUA5J9hJJw==" workbookSaltValue="NsFFICFq0nTUqGqthydqzw=="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BB10" i="4"/>
  <c r="W10" i="4"/>
  <c r="BB8" i="4"/>
  <c r="AD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<sst xmlns="http://schemas.openxmlformats.org/spreadsheetml/2006/main" count="231" uniqueCount="116">
  <si>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</si>
  <si>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</si>
  <si>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</si>
  <si>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</si>
  <si>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</si>
  <si>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</si>
  <si>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</si>
  <si>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</si>
  <si>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</si>
  <si>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</si>
  <si>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</si>
  <si>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</si>
  <si>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</si>
  <si>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</si>
  <si>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</si>
  <si>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</si>
  <si>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</si>
  <si>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</si>
  <si>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</si>
  <si>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</si>
  <si>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</si>
  <si>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</si>
  <si>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</si>
  <si>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</si>
  <si>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</si>
  <si>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</si>
  <si>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</si>
  <si>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</si>
  <si>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</si>
  <si>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</si>
  <si>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</si>
  <si>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</si>
  <si>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</si>
  <si>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</si>
  <si>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</si>
  <si>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</si>
  <si>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</si>
  <si>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</si>
  <si>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</si>
  <si>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</si>
  <si>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</si>
  <si>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</si>
  <si>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</si>
  <si>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</si>
  <si>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</si>
  <si>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</si>
  <si>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</si>
  <si>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</si>
  <si>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</si>
  <si>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</si>
  <si>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</si>
  <si>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</si>
  <si>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</si>
  <si>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</si>
  <si>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</si>
  <si>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</si>
  <si>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</si>
  <si>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</si>
  <si>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</si>
  <si>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</si>
  <si>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</si>
  <si>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</si>
  <si>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</si>
  <si>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</si>
  <si>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</si>
  <si>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</si>
  <si>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</si>
  <si>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</si>
  <si>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</si>
  <si>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</si>
  <si>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</si>
  <si>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</si>
  <si>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</si>
  <si>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</si>
  <si>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</si>
  <si>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</si>
  <si>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</si>
  <si>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</si>
  <si>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</si>
  <si>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</si>
  <si>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</si>
  <si>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</si>
  <si>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</si>
  <si>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</si>
  <si>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</si>
  <si>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</si>
  <si>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</si>
  <si>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</si>
  <si>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</si>
  <si>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</si>
  <si>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</si>
  <si>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</si>
  <si>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</si>
  <si>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</si>
  <si>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</si>
  <si>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</si>
  <si>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八戸市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</si>
  <si>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</si>
  <si>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</si>
  <si>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</si>
  <si>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</si>
  <si>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</si>
  <si>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</si>
  <si>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</si>
  <si>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</si>
  <si>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</si>
  <si>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</si>
  <si>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</si>
  <si>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</si>
  <si>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</si>
  <si>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</si>
  <si>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</si>
  <si>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</si>
  <si>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管渠老朽化率は類似団体平均値を上回る数値だが、管渠改善率は下回っていることから、老朽化対策を進める必要がある。
　今後、ストックマネジメント計画に基づき、老朽化への対応を進めることから、管渠改善率は緩やかに上昇すると見込まれる。</t>
    <phoneticPr fontId="4"/>
  </si>
  <si>
    <t>　当市の公共下水道事業は供用開始から40年以上経過しているが、普及率は70.77％と他都市に比べ低いことから、現在も未普及地域の解消に向けて建設事業を継続している状況であるが、今後は管渠整備の完了に向け建設投資を進める必要があることから、事業費が増加する予定である。一方で、老朽化対策等のメンテナンス経費も増加していく見通しである。投資と維持管理経費を限られた収入で賄う必要があるため、国庫補助金等の財源を活用し課題解決に努める。
　類似団体との比較では、汚水処理原価の高さ、水洗化率の低さが課題としてあげられることから、経費節減に努めることで汚水処理原価を下げるとともに、未普及解消工事を進めることで処理区域内人口の増加による普及率の向上と、公共下水道への接続を促すことにより水洗化率の向上並びに使用料収入の確保を図り、将来にわたり継続的かつ安定的な事業経営を目指す。</t>
    <phoneticPr fontId="4"/>
  </si>
  <si>
    <t>①経常収支比率
　使用料収入や一般会計繰入金等の収益で維持管理費や支払利息等の費用を賄えている状態である。
②累積欠損金比率
　前年度に引き続き決算は黒字となったため、累積欠損金は発生していない。
③流動比率
　企業債償還金が多額なため流動比率が低いが、使用料収入や一般会計繰入金で企業債を償還する見込みである。
④企業債残高対事業規模比率
　類似団体平均値より高いが、今後は管渠整備の完了に向け建設投資を進める必要があることから、企業債発行額が増加する予定である。発行額が償還額を上回ることで今後10年程度は残高は増加する見通しであるが、将来負担を考慮しながら、発行額の適切な管理に努める予定である。
⑤経費回収率
　使用料で回収すべき経費である汚水処理費（公費負担分を除く）について、使用料収入で賄えている状態である。
⑥汚水処理原価
　当市の地理的特性により工事費が割高になり汚水処理費に含まれる資本費が大きくなるため、類似団体平均値と差が生じている。使用料収入の確保、経費節減により指標の改善を目指す。
⑦施設利用率
　汚水処理施設の反応タンクの一部を雨水の貯留池に変更し、汚水処理に支障のない形で運用していたため100%を超えていたが、水処理棟をR4年度より供用開始し処理能力が増えたことで100％を下回った。
⑧水洗化率
　概ね83%台で推移しており、類似団体平均値より低くなっている。今後も接続促進に取り組み、指標の向上を目指す。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</si>
</sst>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formatCode="#,##0.00;&quot;△&quot;#,##0.00">
                  <c:v>0</c:v>
                </c:pt>
                <c:pt idx="3">
                  <c:v>0.01</c:v>
                </c:pt>
                <c:pt idx="4" formatCode="#,##0.00;&quot;△&quot;#,##0.00">
                  <c:v>0</c:v>
                </c:pt>
              </c:numCache>
            </c:numRef>
          </c:val>
          <c:extLst>
            <c:ext xmlns:c16="http://schemas.microsoft.com/office/drawing/2014/chart" uri="{C3380CC4-5D6E-409C-BE32-E72D297353CC}">
              <c16:uniqueId val="{00000000-2A88-4FA5-9BA0-8D6D9BCD63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2A88-4FA5-9BA0-8D6D9BCD63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111.81</c:v>
                </c:pt>
                <c:pt idx="1">
                  <c:v>110.1</c:v>
                </c:pt>
                <c:pt idx="2">
                  <c:v>90.89</c:v>
                </c:pt>
                <c:pt idx="3">
                  <c:v>93.51</c:v>
                </c:pt>
                <c:pt idx="4">
                  <c:v>92.39</c:v>
                </c:pt>
              </c:numCache>
            </c:numRef>
          </c:val>
          <c:extLst>
            <c:ext xmlns:c16="http://schemas.microsoft.com/office/drawing/2014/chart" uri="{C3380CC4-5D6E-409C-BE32-E72D297353CC}">
              <c16:uniqueId val="{00000000-1E6F-4D68-8C09-1C7DAE9AFF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1E6F-4D68-8C09-1C7DAE9AFF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84.67</c:v>
                </c:pt>
                <c:pt idx="1">
                  <c:v>83.76</c:v>
                </c:pt>
                <c:pt idx="2">
                  <c:v>83.13</c:v>
                </c:pt>
                <c:pt idx="3">
                  <c:v>83.05</c:v>
                </c:pt>
                <c:pt idx="4">
                  <c:v>82.65</c:v>
                </c:pt>
              </c:numCache>
            </c:numRef>
          </c:val>
          <c:extLst>
            <c:ext xmlns:c16="http://schemas.microsoft.com/office/drawing/2014/chart" uri="{C3380CC4-5D6E-409C-BE32-E72D297353CC}">
              <c16:uniqueId val="{00000000-8C5E-4B27-B84E-DE5CC74248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8C5E-4B27-B84E-DE5CC74248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102.84</c:v>
                </c:pt>
                <c:pt idx="1">
                  <c:v>104.38</c:v>
                </c:pt>
                <c:pt idx="2">
                  <c:v>102.87</c:v>
                </c:pt>
                <c:pt idx="3">
                  <c:v>102.9</c:v>
                </c:pt>
                <c:pt idx="4">
                  <c:v>103.06</c:v>
                </c:pt>
              </c:numCache>
            </c:numRef>
          </c:val>
          <c:extLst>
            <c:ext xmlns:c16="http://schemas.microsoft.com/office/drawing/2014/chart" uri="{C3380CC4-5D6E-409C-BE32-E72D297353CC}">
              <c16:uniqueId val="{00000000-F522-4EE3-ACA1-914292F59F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F522-4EE3-ACA1-914292F59F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c:v>
                </c:pt>
                <c:pt idx="1">
                  <c:v>7.06</c:v>
                </c:pt>
                <c:pt idx="2">
                  <c:v>10.28</c:v>
                </c:pt>
                <c:pt idx="3">
                  <c:v>13.4</c:v>
                </c:pt>
                <c:pt idx="4">
                  <c:v>16.47</c:v>
                </c:pt>
              </c:numCache>
            </c:numRef>
          </c:val>
          <c:extLst>
            <c:ext xmlns:c16="http://schemas.microsoft.com/office/drawing/2014/chart" uri="{C3380CC4-5D6E-409C-BE32-E72D297353CC}">
              <c16:uniqueId val="{00000000-74BE-45D9-A3B3-796A938A12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74BE-45D9-A3B3-796A938A12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5.96</c:v>
                </c:pt>
                <c:pt idx="1">
                  <c:v>6.2</c:v>
                </c:pt>
                <c:pt idx="2">
                  <c:v>8.14</c:v>
                </c:pt>
                <c:pt idx="3">
                  <c:v>8.33</c:v>
                </c:pt>
                <c:pt idx="4">
                  <c:v>8.4499999999999993</c:v>
                </c:pt>
              </c:numCache>
            </c:numRef>
          </c:val>
          <c:extLst>
            <c:ext xmlns:c16="http://schemas.microsoft.com/office/drawing/2014/chart" uri="{C3380CC4-5D6E-409C-BE32-E72D297353CC}">
              <c16:uniqueId val="{00000000-8544-466D-986C-B57F631187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8544-466D-986C-B57F631187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FB-4673-8970-D217E20876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33FB-4673-8970-D217E20876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12.3</c:v>
                </c:pt>
                <c:pt idx="1">
                  <c:v>18.190000000000001</c:v>
                </c:pt>
                <c:pt idx="2">
                  <c:v>27.17</c:v>
                </c:pt>
                <c:pt idx="3">
                  <c:v>38.43</c:v>
                </c:pt>
                <c:pt idx="4">
                  <c:v>40.97</c:v>
                </c:pt>
              </c:numCache>
            </c:numRef>
          </c:val>
          <c:extLst>
            <c:ext xmlns:c16="http://schemas.microsoft.com/office/drawing/2014/chart" uri="{C3380CC4-5D6E-409C-BE32-E72D297353CC}">
              <c16:uniqueId val="{00000000-2DFC-431D-8927-C24B7C814C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2DFC-431D-8927-C24B7C814C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2384.63</c:v>
                </c:pt>
                <c:pt idx="1">
                  <c:v>2381.87</c:v>
                </c:pt>
                <c:pt idx="2">
                  <c:v>2407.0300000000002</c:v>
                </c:pt>
                <c:pt idx="3">
                  <c:v>2355.6799999999998</c:v>
                </c:pt>
                <c:pt idx="4">
                  <c:v>2345.9</c:v>
                </c:pt>
              </c:numCache>
            </c:numRef>
          </c:val>
          <c:extLst>
            <c:ext xmlns:c16="http://schemas.microsoft.com/office/drawing/2014/chart" uri="{C3380CC4-5D6E-409C-BE32-E72D297353CC}">
              <c16:uniqueId val="{00000000-F1E0-477E-8AC1-8D64821AE6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F1E0-477E-8AC1-8D64821AE6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87.98</c:v>
                </c:pt>
                <c:pt idx="1">
                  <c:v>89.24</c:v>
                </c:pt>
                <c:pt idx="2">
                  <c:v>98.93</c:v>
                </c:pt>
                <c:pt idx="3">
                  <c:v>100</c:v>
                </c:pt>
                <c:pt idx="4">
                  <c:v>100</c:v>
                </c:pt>
              </c:numCache>
            </c:numRef>
          </c:val>
          <c:extLst>
            <c:ext xmlns:c16="http://schemas.microsoft.com/office/drawing/2014/chart" uri="{C3380CC4-5D6E-409C-BE32-E72D297353CC}">
              <c16:uniqueId val="{00000000-333A-4FE4-957F-4DC3EFB366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333A-4FE4-957F-4DC3EFB366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213.66</c:v>
                </c:pt>
                <c:pt idx="1">
                  <c:v>211.11</c:v>
                </c:pt>
                <c:pt idx="2">
                  <c:v>191.12</c:v>
                </c:pt>
                <c:pt idx="3">
                  <c:v>190.15</c:v>
                </c:pt>
                <c:pt idx="4">
                  <c:v>190.25</c:v>
                </c:pt>
              </c:numCache>
            </c:numRef>
          </c:val>
          <c:extLst>
            <c:ext xmlns:c16="http://schemas.microsoft.com/office/drawing/2014/chart" uri="{C3380CC4-5D6E-409C-BE32-E72D297353CC}">
              <c16:uniqueId val="{00000000-F1D8-4DF1-ACC5-A8FA047E4A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F1D8-4DF1-ACC5-A8FA047E4A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7"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八戸市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非設置</v>
      </c>
      <c r="AE8" s="65"/>
      <c r="AF8" s="65"/>
      <c r="AG8" s="65"/>
      <c r="AH8" s="65"/>
      <c r="AI8" s="65"/>
      <c r="AJ8" s="65"/>
      <c r="AK8" s="3"/>
      <c r="AL8" s="45">
        <f>データ!S6</f>
        <v>215080</v>
      </c>
      <c r="AM8" s="45"/>
      <c r="AN8" s="45"/>
      <c r="AO8" s="45"/>
      <c r="AP8" s="45"/>
      <c r="AQ8" s="45"/>
      <c r="AR8" s="45"/>
      <c r="AS8" s="45"/>
      <c r="AT8" s="44">
        <f>データ!T6</f>
        <v>305.56</v>
      </c>
      <c r="AU8" s="44"/>
      <c r="AV8" s="44"/>
      <c r="AW8" s="44"/>
      <c r="AX8" s="44"/>
      <c r="AY8" s="44"/>
      <c r="AZ8" s="44"/>
      <c r="BA8" s="44"/>
      <c r="BB8" s="44">
        <f>データ!U6</f>
        <v>703.89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50.84</v>
      </c>
      <c r="J10" s="44"/>
      <c r="K10" s="44"/>
      <c r="L10" s="44"/>
      <c r="M10" s="44"/>
      <c r="N10" s="44"/>
      <c r="O10" s="44"/>
      <c r="P10" s="44">
        <f>データ!P6</f>
        <v>70.77</v>
      </c>
      <c r="Q10" s="44"/>
      <c r="R10" s="44"/>
      <c r="S10" s="44"/>
      <c r="T10" s="44"/>
      <c r="U10" s="44"/>
      <c r="V10" s="44"/>
      <c r="W10" s="44">
        <f>データ!Q6</f>
        <v>70.48</v>
      </c>
      <c r="X10" s="44"/>
      <c r="Y10" s="44"/>
      <c r="Z10" s="44"/>
      <c r="AA10" s="44"/>
      <c r="AB10" s="44"/>
      <c r="AC10" s="44"/>
      <c r="AD10" s="45">
        <f>データ!R6</f>
        <v>3383</v>
      </c>
      <c r="AE10" s="45"/>
      <c r="AF10" s="45"/>
      <c r="AG10" s="45"/>
      <c r="AH10" s="45"/>
      <c r="AI10" s="45"/>
      <c r="AJ10" s="45"/>
      <c r="AK10" s="2"/>
      <c r="AL10" s="45">
        <f>データ!V6</f>
        <v>151251</v>
      </c>
      <c r="AM10" s="45"/>
      <c r="AN10" s="45"/>
      <c r="AO10" s="45"/>
      <c r="AP10" s="45"/>
      <c r="AQ10" s="45"/>
      <c r="AR10" s="45"/>
      <c r="AS10" s="45"/>
      <c r="AT10" s="44">
        <f>データ!W6</f>
        <v>40</v>
      </c>
      <c r="AU10" s="44"/>
      <c r="AV10" s="44"/>
      <c r="AW10" s="44"/>
      <c r="AX10" s="44"/>
      <c r="AY10" s="44"/>
      <c r="AZ10" s="44"/>
      <c r="BA10" s="44"/>
      <c r="BB10" s="44">
        <f>データ!X6</f>
        <v>3781.28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RekEknFcRoN3Cq/KmL2ip1PAAHpFLmLQr9BojmcHOrOugoGQRVtwONzn8oQ6hOWRhaD0rkzuwQednia5CBzpw==" saltValue="Vc84cNRJcdi8QRfghioC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22039</v>
      </c>
      <c r="D6" s="19">
        <f t="shared" si="3"/>
        <v>46</v>
      </c>
      <c r="E6" s="19">
        <f t="shared" si="3"/>
        <v>17</v>
      </c>
      <c r="F6" s="19">
        <f t="shared" si="3"/>
        <v>1</v>
      </c>
      <c r="G6" s="19">
        <f t="shared" si="3"/>
        <v>0</v>
      </c>
      <c r="H6" s="19" t="str">
        <f t="shared" si="3"/>
        <v>青森県　八戸市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50.84</v>
      </c>
      <c r="P6" s="20">
        <f t="shared" si="3"/>
        <v>70.77</v>
      </c>
      <c r="Q6" s="20">
        <f t="shared" si="3"/>
        <v>70.48</v>
      </c>
      <c r="R6" s="20">
        <f t="shared" si="3"/>
        <v>3383</v>
      </c>
      <c r="S6" s="20">
        <f t="shared" si="3"/>
        <v>215080</v>
      </c>
      <c r="T6" s="20">
        <f t="shared" si="3"/>
        <v>305.56</v>
      </c>
      <c r="U6" s="20">
        <f t="shared" si="3"/>
        <v>703.89</v>
      </c>
      <c r="V6" s="20">
        <f t="shared" si="3"/>
        <v>151251</v>
      </c>
      <c r="W6" s="20">
        <f t="shared" si="3"/>
        <v>40</v>
      </c>
      <c r="X6" s="20">
        <f t="shared" si="3"/>
        <v>3781.28</v>
      </c>
      <c r="Y6" s="21">
        <f>IF(Y7="",NA(),Y7)</f>
        <v>102.84</v>
      </c>
      <c r="Z6" s="21">
        <f t="shared" ref="Z6:AH6" si="4">IF(Z7="",NA(),Z7)</f>
        <v>104.38</v>
      </c>
      <c r="AA6" s="21">
        <f t="shared" si="4"/>
        <v>102.87</v>
      </c>
      <c r="AB6" s="21">
        <f t="shared" si="4"/>
        <v>102.9</v>
      </c>
      <c r="AC6" s="21">
        <f t="shared" si="4"/>
        <v>103.06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12.3</v>
      </c>
      <c r="AV6" s="21">
        <f t="shared" ref="AV6:BD6" si="6">IF(AV7="",NA(),AV7)</f>
        <v>18.190000000000001</v>
      </c>
      <c r="AW6" s="21">
        <f t="shared" si="6"/>
        <v>27.17</v>
      </c>
      <c r="AX6" s="21">
        <f t="shared" si="6"/>
        <v>38.43</v>
      </c>
      <c r="AY6" s="21">
        <f t="shared" si="6"/>
        <v>40.97</v>
      </c>
      <c r="AZ6" s="21">
        <f t="shared" si="6"/>
        <v>60.82</v>
      </c>
      <c r="BA6" s="21">
        <f t="shared" si="6"/>
        <v>63.48</v>
      </c>
      <c r="BB6" s="21">
        <f t="shared" si="6"/>
        <v>65.510000000000005</v>
      </c>
      <c r="BC6" s="21">
        <f t="shared" si="6"/>
        <v>72.78</v>
      </c>
      <c r="BD6" s="21">
        <f t="shared" si="6"/>
        <v>74.56</v>
      </c>
      <c r="BE6" s="20" t="str">
        <f>IF(BE7="","",IF(BE7="-","【-】","【"&amp;SUBSTITUTE(TEXT(BE7,"#,##0.00"),"-","△")&amp;"】"))</f>
        <v>【82.75】</v>
      </c>
      <c r="BF6" s="21">
        <f>IF(BF7="",NA(),BF7)</f>
        <v>2384.63</v>
      </c>
      <c r="BG6" s="21">
        <f t="shared" ref="BG6:BO6" si="7">IF(BG7="",NA(),BG7)</f>
        <v>2381.87</v>
      </c>
      <c r="BH6" s="21">
        <f t="shared" si="7"/>
        <v>2407.0300000000002</v>
      </c>
      <c r="BI6" s="21">
        <f t="shared" si="7"/>
        <v>2355.6799999999998</v>
      </c>
      <c r="BJ6" s="21">
        <f t="shared" si="7"/>
        <v>2345.9</v>
      </c>
      <c r="BK6" s="21">
        <f t="shared" si="7"/>
        <v>920.83</v>
      </c>
      <c r="BL6" s="21">
        <f t="shared" si="7"/>
        <v>874.02</v>
      </c>
      <c r="BM6" s="21">
        <f t="shared" si="7"/>
        <v>827.43</v>
      </c>
      <c r="BN6" s="21">
        <f t="shared" si="7"/>
        <v>790.32</v>
      </c>
      <c r="BO6" s="21">
        <f t="shared" si="7"/>
        <v>747.33</v>
      </c>
      <c r="BP6" s="20" t="str">
        <f>IF(BP7="","",IF(BP7="-","【-】","【"&amp;SUBSTITUTE(TEXT(BP7,"#,##0.00"),"-","△")&amp;"】"))</f>
        <v>【602.56】</v>
      </c>
      <c r="BQ6" s="21">
        <f>IF(BQ7="",NA(),BQ7)</f>
        <v>87.98</v>
      </c>
      <c r="BR6" s="21">
        <f t="shared" ref="BR6:BZ6" si="8">IF(BR7="",NA(),BR7)</f>
        <v>89.24</v>
      </c>
      <c r="BS6" s="21">
        <f t="shared" si="8"/>
        <v>98.93</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213.66</v>
      </c>
      <c r="CC6" s="21">
        <f t="shared" ref="CC6:CK6" si="9">IF(CC7="",NA(),CC7)</f>
        <v>211.11</v>
      </c>
      <c r="CD6" s="21">
        <f t="shared" si="9"/>
        <v>191.12</v>
      </c>
      <c r="CE6" s="21">
        <f t="shared" si="9"/>
        <v>190.15</v>
      </c>
      <c r="CF6" s="21">
        <f t="shared" si="9"/>
        <v>190.25</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111.81</v>
      </c>
      <c r="CN6" s="21">
        <f t="shared" ref="CN6:CV6" si="10">IF(CN7="",NA(),CN7)</f>
        <v>110.1</v>
      </c>
      <c r="CO6" s="21">
        <f t="shared" si="10"/>
        <v>90.89</v>
      </c>
      <c r="CP6" s="21">
        <f t="shared" si="10"/>
        <v>93.51</v>
      </c>
      <c r="CQ6" s="21">
        <f t="shared" si="10"/>
        <v>92.39</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84.67</v>
      </c>
      <c r="CY6" s="21">
        <f t="shared" ref="CY6:DG6" si="11">IF(CY7="",NA(),CY7)</f>
        <v>83.76</v>
      </c>
      <c r="CZ6" s="21">
        <f t="shared" si="11"/>
        <v>83.13</v>
      </c>
      <c r="DA6" s="21">
        <f t="shared" si="11"/>
        <v>83.05</v>
      </c>
      <c r="DB6" s="21">
        <f t="shared" si="11"/>
        <v>82.65</v>
      </c>
      <c r="DC6" s="21">
        <f t="shared" si="11"/>
        <v>94.41</v>
      </c>
      <c r="DD6" s="21">
        <f t="shared" si="11"/>
        <v>94.43</v>
      </c>
      <c r="DE6" s="21">
        <f t="shared" si="11"/>
        <v>94.58</v>
      </c>
      <c r="DF6" s="21">
        <f t="shared" si="11"/>
        <v>94.69</v>
      </c>
      <c r="DG6" s="21">
        <f t="shared" si="11"/>
        <v>94.81</v>
      </c>
      <c r="DH6" s="20" t="str">
        <f>IF(DH7="","",IF(DH7="-","【-】","【"&amp;SUBSTITUTE(TEXT(DH7,"#,##0.00"),"-","△")&amp;"】"))</f>
        <v>【96.00】</v>
      </c>
      <c r="DI6" s="21">
        <f>IF(DI7="",NA(),DI7)</f>
        <v>3.72</v>
      </c>
      <c r="DJ6" s="21">
        <f t="shared" ref="DJ6:DR6" si="12">IF(DJ7="",NA(),DJ7)</f>
        <v>7.06</v>
      </c>
      <c r="DK6" s="21">
        <f t="shared" si="12"/>
        <v>10.28</v>
      </c>
      <c r="DL6" s="21">
        <f t="shared" si="12"/>
        <v>13.4</v>
      </c>
      <c r="DM6" s="21">
        <f t="shared" si="12"/>
        <v>16.47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5.96</v>
      </c>
      <c r="DU6" s="21">
        <f t="shared" ref="DU6:EC6" si="13">IF(DU7="",NA(),DU7)</f>
        <v>6.2</v>
      </c>
      <c r="DV6" s="21">
        <f t="shared" si="13"/>
        <v>8.14</v>
      </c>
      <c r="DW6" s="21">
        <f t="shared" si="13"/>
        <v>8.33</v>
      </c>
      <c r="DX6" s="21">
        <f t="shared" si="13"/>
        <v>8.4499999999999993</v>
      </c>
      <c r="DY6" s="21">
        <f t="shared" si="13"/>
        <v>5.18</v>
      </c>
      <c r="DZ6" s="21">
        <f t="shared" si="13"/>
        <v>6.01</v>
      </c>
      <c r="EA6" s="21">
        <f t="shared" si="13"/>
        <v>6.84</v>
      </c>
      <c r="EB6" s="21">
        <f t="shared" si="13"/>
        <v>7.69</v>
      </c>
      <c r="EC6" s="21">
        <f t="shared" si="13"/>
        <v>8.39</v>
      </c>
      <c r="ED6" s="20" t="str">
        <f>IF(ED7="","",IF(ED7="-","【-】","【"&amp;SUBSTITUTE(TEXT(ED7,"#,##0.00"),"-","△")&amp;"】"))</f>
        <v>【9.46】</v>
      </c>
      <c r="EE6" s="21">
        <f>IF(EE7="",NA(),EE7)</f>
        <v>0.01</v>
      </c>
      <c r="EF6" s="21">
        <f t="shared" ref="EF6:EN6" si="14">IF(EF7="",NA(),EF7)</f>
        <v>0.01</v>
      </c>
      <c r="EG6" s="20">
        <f t="shared" si="14"/>
        <v>0</v>
      </c>
      <c r="EH6" s="21">
        <f t="shared" si="14"/>
        <v>0.01</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22039</v>
      </c>
      <c r="D7" s="23">
        <v>46</v>
      </c>
      <c r="E7" s="23">
        <v>17</v>
      </c>
      <c r="F7" s="23">
        <v>1</v>
      </c>
      <c r="G7" s="23">
        <v>0</v>
      </c>
      <c r="H7" s="23" t="s">
        <v>96</v>
      </c>
      <c r="I7" s="23" t="s">
        <v>97</v>
      </c>
      <c r="J7" s="23" t="s">
        <v>98</v>
      </c>
      <c r="K7" s="23" t="s">
        <v>99</v>
      </c>
      <c r="L7" s="23" t="s">
        <v>100</v>
      </c>
      <c r="M7" s="23" t="s">
        <v>101</v>
      </c>
      <c r="N7" s="24" t="s">
        <v>102</v>
      </c>
      <c r="O7" s="24">
        <v>50.84</v>
      </c>
      <c r="P7" s="24">
        <v>70.77</v>
      </c>
      <c r="Q7" s="24">
        <v>70.48</v>
      </c>
      <c r="R7" s="24">
        <v>3383</v>
      </c>
      <c r="S7" s="24">
        <v>215080</v>
      </c>
      <c r="T7" s="24">
        <v>305.56</v>
      </c>
      <c r="U7" s="24">
        <v>703.89</v>
      </c>
      <c r="V7" s="24">
        <v>151251</v>
      </c>
      <c r="W7" s="24">
        <v>40</v>
      </c>
      <c r="X7" s="24">
        <v>3781.28</v>
      </c>
      <c r="Y7" s="24">
        <v>102.84</v>
      </c>
      <c r="Z7" s="24">
        <v>104.38</v>
      </c>
      <c r="AA7" s="24">
        <v>102.87</v>
      </c>
      <c r="AB7" s="24">
        <v>102.9</v>
      </c>
      <c r="AC7" s="24">
        <v>103.06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12.3</v>
      </c>
      <c r="AV7" s="24">
        <v>18.190000000000001</v>
      </c>
      <c r="AW7" s="24">
        <v>27.17</v>
      </c>
      <c r="AX7" s="24">
        <v>38.43</v>
      </c>
      <c r="AY7" s="24">
        <v>40.97</v>
      </c>
      <c r="AZ7" s="24">
        <v>60.82</v>
      </c>
      <c r="BA7" s="24">
        <v>63.48</v>
      </c>
      <c r="BB7" s="24">
        <v>65.510000000000005</v>
      </c>
      <c r="BC7" s="24">
        <v>72.78</v>
      </c>
      <c r="BD7" s="24">
        <v>74.56</v>
      </c>
      <c r="BE7" s="24">
        <v>82.75</v>
      </c>
      <c r="BF7" s="24">
        <v>2384.63</v>
      </c>
      <c r="BG7" s="24">
        <v>2381.87</v>
      </c>
      <c r="BH7" s="24">
        <v>2407.0300000000002</v>
      </c>
      <c r="BI7" s="24">
        <v>2355.6799999999998</v>
      </c>
      <c r="BJ7" s="24">
        <v>2345.9</v>
      </c>
      <c r="BK7" s="24">
        <v>920.83</v>
      </c>
      <c r="BL7" s="24">
        <v>874.02</v>
      </c>
      <c r="BM7" s="24">
        <v>827.43</v>
      </c>
      <c r="BN7" s="24">
        <v>790.32</v>
      </c>
      <c r="BO7" s="24">
        <v>747.33</v>
      </c>
      <c r="BP7" s="24">
        <v>602.55999999999995</v>
      </c>
      <c r="BQ7" s="24">
        <v>87.98</v>
      </c>
      <c r="BR7" s="24">
        <v>89.24</v>
      </c>
      <c r="BS7" s="24">
        <v>98.93</v>
      </c>
      <c r="BT7" s="24">
        <v>100</v>
      </c>
      <c r="BU7" s="24">
        <v>100</v>
      </c>
      <c r="BV7" s="24">
        <v>99.82</v>
      </c>
      <c r="BW7" s="24">
        <v>100.32</v>
      </c>
      <c r="BX7" s="24">
        <v>99.71</v>
      </c>
      <c r="BY7" s="24">
        <v>98.7</v>
      </c>
      <c r="BZ7" s="24">
        <v>100.01</v>
      </c>
      <c r="CA7" s="24">
        <v>97.94</v>
      </c>
      <c r="CB7" s="24">
        <v>213.66</v>
      </c>
      <c r="CC7" s="24">
        <v>211.11</v>
      </c>
      <c r="CD7" s="24">
        <v>191.12</v>
      </c>
      <c r="CE7" s="24">
        <v>190.15</v>
      </c>
      <c r="CF7" s="24">
        <v>190.25</v>
      </c>
      <c r="CG7" s="24">
        <v>156.77000000000001</v>
      </c>
      <c r="CH7" s="24">
        <v>157.63999999999999</v>
      </c>
      <c r="CI7" s="24">
        <v>159.59</v>
      </c>
      <c r="CJ7" s="24">
        <v>160.65</v>
      </c>
      <c r="CK7" s="24">
        <v>160.6</v>
      </c>
      <c r="CL7" s="24">
        <v>140.97999999999999</v>
      </c>
      <c r="CM7" s="24">
        <v>111.81</v>
      </c>
      <c r="CN7" s="24">
        <v>110.1</v>
      </c>
      <c r="CO7" s="24">
        <v>90.89</v>
      </c>
      <c r="CP7" s="24">
        <v>93.51</v>
      </c>
      <c r="CQ7" s="24">
        <v>92.39</v>
      </c>
      <c r="CR7" s="24">
        <v>67</v>
      </c>
      <c r="CS7" s="24">
        <v>66.650000000000006</v>
      </c>
      <c r="CT7" s="24">
        <v>64.45</v>
      </c>
      <c r="CU7" s="24">
        <v>65.11</v>
      </c>
      <c r="CV7" s="24">
        <v>65.540000000000006</v>
      </c>
      <c r="CW7" s="24">
        <v>60.13</v>
      </c>
      <c r="CX7" s="24">
        <v>84.67</v>
      </c>
      <c r="CY7" s="24">
        <v>83.76</v>
      </c>
      <c r="CZ7" s="24">
        <v>83.13</v>
      </c>
      <c r="DA7" s="24">
        <v>83.05</v>
      </c>
      <c r="DB7" s="24">
        <v>82.65</v>
      </c>
      <c r="DC7" s="24">
        <v>94.41</v>
      </c>
      <c r="DD7" s="24">
        <v>94.43</v>
      </c>
      <c r="DE7" s="24">
        <v>94.58</v>
      </c>
      <c r="DF7" s="24">
        <v>94.69</v>
      </c>
      <c r="DG7" s="24">
        <v>94.81</v>
      </c>
      <c r="DH7" s="24">
        <v>96</v>
      </c>
      <c r="DI7" s="24">
        <v>3.72</v>
      </c>
      <c r="DJ7" s="24">
        <v>7.06</v>
      </c>
      <c r="DK7" s="24">
        <v>10.28</v>
      </c>
      <c r="DL7" s="24">
        <v>13.4</v>
      </c>
      <c r="DM7" s="24">
        <v>16.47</v>
      </c>
      <c r="DN7" s="24">
        <v>34.15</v>
      </c>
      <c r="DO7" s="24">
        <v>35.53</v>
      </c>
      <c r="DP7" s="24">
        <v>37.51</v>
      </c>
      <c r="DQ7" s="24">
        <v>38.869999999999997</v>
      </c>
      <c r="DR7" s="24">
        <v>40.36</v>
      </c>
      <c r="DS7" s="24">
        <v>42.2</v>
      </c>
      <c r="DT7" s="24">
        <v>5.96</v>
      </c>
      <c r="DU7" s="24">
        <v>6.2</v>
      </c>
      <c r="DV7" s="24">
        <v>8.14</v>
      </c>
      <c r="DW7" s="24">
        <v>8.33</v>
      </c>
      <c r="DX7" s="24">
        <v>8.4499999999999993</v>
      </c>
      <c r="DY7" s="24">
        <v>5.18</v>
      </c>
      <c r="DZ7" s="24">
        <v>6.01</v>
      </c>
      <c r="EA7" s="24">
        <v>6.84</v>
      </c>
      <c r="EB7" s="24">
        <v>7.69</v>
      </c>
      <c r="EC7" s="24">
        <v>8.39</v>
      </c>
      <c r="ED7" s="24">
        <v>9.4600000000000009</v>
      </c>
      <c r="EE7" s="24">
        <v>0.01</v>
      </c>
      <c r="EF7" s="24">
        <v>0.01</v>
      </c>
      <c r="EG7" s="24">
        <v>0</v>
      </c>
      <c r="EH7" s="24">
        <v>0.01</v>
      </c>
      <c r="EI7" s="24">
        <v>0</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sat_fujita</cp:lastModifiedBy>
  <cp:lastPrinted>2026-01-20T00:14:15Z</cp:lastPrinted>
  <dcterms:created xsi:type="dcterms:W3CDTF">2025-12-23T05:56:10Z</dcterms:created>
  <dcterms:modified xsi:type="dcterms:W3CDTF">2026-01-20T00:35:29Z</dcterms:modified>
  <cp:category/>
</cp:coreProperties>
</file>