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21.210.185\都市政策課共有\★駐車場★\し　照会回答\R7年度\R8.1.26_ 経営比較分析表（R6決算）\3_回答\"/>
    </mc:Choice>
  </mc:AlternateContent>
  <xr:revisionPtr revIDLastSave="0" documentId="13_ncr:1_{3474CAF4-8E87-47DF-B88F-0A01AEB30291}" xr6:coauthVersionLast="47" xr6:coauthVersionMax="47" xr10:uidLastSave="{00000000-0000-0000-0000-000000000000}"/>
  <workbookProtection workbookAlgorithmName="SHA-512" workbookHashValue="iHb+qBf7dozvhJnCUD6jmQjjH2XbW4SHWYukq9DS8H2RBQ54V7Gw+UWwzTpms32pv/e9y1s72ZMYJ5+mtDxRTQ==" workbookSaltValue="V4c595lJpOHIoWF9u4iVl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KO52" i="4" s="1"/>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HJ31" i="4" s="1"/>
  <c r="AM7" i="5"/>
  <c r="AL7" i="5"/>
  <c r="AK7" i="5"/>
  <c r="AJ7" i="5"/>
  <c r="EL31" i="4" s="1"/>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GQ31" i="4"/>
  <c r="FX31" i="4"/>
  <c r="FE31" i="4"/>
  <c r="CS31" i="4"/>
  <c r="BZ31" i="4"/>
  <c r="BG31" i="4"/>
  <c r="AN31" i="4"/>
  <c r="U31" i="4"/>
  <c r="LJ10" i="4"/>
  <c r="JQ10" i="4"/>
  <c r="HX10" i="4"/>
  <c r="DU10" i="4"/>
  <c r="CF10" i="4"/>
  <c r="B10" i="4"/>
  <c r="LJ8" i="4"/>
  <c r="JQ8" i="4"/>
  <c r="HX8" i="4"/>
  <c r="FJ8" i="4"/>
  <c r="DU8" i="4"/>
  <c r="CF8" i="4"/>
  <c r="AQ8" i="4"/>
  <c r="B8" i="4"/>
  <c r="MA30" i="4" l="1"/>
  <c r="HJ30" i="4"/>
  <c r="CS30" i="4"/>
  <c r="BZ76" i="4"/>
  <c r="MA51" i="4"/>
  <c r="MI76" i="4"/>
  <c r="HJ51" i="4"/>
  <c r="IT76" i="4"/>
  <c r="CS51" i="4"/>
  <c r="C11" i="5"/>
  <c r="D11" i="5"/>
  <c r="E11" i="5"/>
  <c r="B11" i="5"/>
  <c r="GQ51" i="4" l="1"/>
  <c r="IE76" i="4"/>
  <c r="BZ51" i="4"/>
  <c r="GQ30" i="4"/>
  <c r="BZ30" i="4"/>
  <c r="BK76" i="4"/>
  <c r="LH51" i="4"/>
  <c r="LT76" i="4"/>
  <c r="LH30" i="4"/>
  <c r="LE76" i="4"/>
  <c r="FX51" i="4"/>
  <c r="KO30" i="4"/>
  <c r="HP76" i="4"/>
  <c r="BG51" i="4"/>
  <c r="FX30" i="4"/>
  <c r="BG30" i="4"/>
  <c r="AV76" i="4"/>
  <c r="KO51" i="4"/>
  <c r="KP76" i="4"/>
  <c r="JV30" i="4"/>
  <c r="AN30" i="4"/>
  <c r="AG76" i="4"/>
  <c r="JV51" i="4"/>
  <c r="FE51" i="4"/>
  <c r="HA76" i="4"/>
  <c r="AN51" i="4"/>
  <c r="FE30" i="4"/>
  <c r="R76" i="4"/>
  <c r="JC51" i="4"/>
  <c r="U30" i="4"/>
  <c r="KA76" i="4"/>
  <c r="EL51" i="4"/>
  <c r="JC30" i="4"/>
  <c r="GL76" i="4"/>
  <c r="U51" i="4"/>
  <c r="EL30" i="4"/>
</calcChain>
</file>

<file path=xl/sharedStrings.xml><?xml version="1.0" encoding="utf-8"?>
<sst xmlns="http://schemas.openxmlformats.org/spreadsheetml/2006/main" count="278" uniqueCount="125">
  <si>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</si>
  <si>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</si>
  <si>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</si>
  <si>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</si>
  <si>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</si>
  <si>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</si>
  <si>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</si>
  <si>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</si>
  <si>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</si>
  <si>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</si>
  <si>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</si>
  <si>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</si>
  <si>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</si>
  <si>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</si>
  <si>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</si>
  <si>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</si>
  <si>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</si>
  <si>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</si>
  <si>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</si>
  <si>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</si>
  <si>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</si>
  <si>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</si>
  <si>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</si>
  <si>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</si>
  <si>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</si>
  <si>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</si>
  <si>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</si>
  <si>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</si>
  <si>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</si>
  <si>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</si>
  <si>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</si>
  <si>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</si>
  <si>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</si>
  <si>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</si>
  <si>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</si>
  <si>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</si>
  <si>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</si>
  <si>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</si>
  <si>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</si>
  <si>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</si>
  <si>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</si>
  <si>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</si>
  <si>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</si>
  <si>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</si>
  <si>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</si>
  <si>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</si>
  <si>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</si>
  <si>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</si>
  <si>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</si>
  <si>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</si>
  <si>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</si>
  <si>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</si>
  <si>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</si>
  <si>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</si>
  <si>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</si>
  <si>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</si>
  <si>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</si>
  <si>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</si>
  <si>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</si>
  <si>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</si>
  <si>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</si>
  <si>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</si>
  <si>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</si>
  <si>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</si>
  <si>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</si>
  <si>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</si>
  <si>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</si>
  <si>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</si>
  <si>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</si>
  <si>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</si>
  <si>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</si>
  <si>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</si>
  <si>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</si>
  <si>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</si>
  <si>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</si>
  <si>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</si>
  <si>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</si>
  <si>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</si>
  <si>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</si>
  <si>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</si>
  <si>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</si>
  <si>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</si>
  <si>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</si>
  <si>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</si>
  <si>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</si>
  <si>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</si>
  <si>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</si>
  <si>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</si>
  <si>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</si>
  <si>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</si>
  <si>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</si>
  <si>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</si>
  <si>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</si>
  <si>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</si>
  <si>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</si>
  <si>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</si>
  <si>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</si>
  <si>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</si>
  <si>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</si>
  <si>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</si>
  <si>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</si>
  <si>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</si>
  <si>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</si>
  <si>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</si>
  <si>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青森県　八戸市</t>
  </si>
  <si>
    <t>八戸駅東口広場駐車場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</si>
  <si>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</si>
  <si>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</si>
  <si>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</si>
  <si>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</si>
  <si>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</si>
  <si>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</si>
  <si>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</si>
  <si>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</si>
  <si>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</si>
  <si>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</si>
  <si>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</si>
  <si>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</si>
  <si>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</si>
  <si>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</si>
  <si>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</si>
  <si>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当該駐車場は、送迎目的の利用者に配慮し、入庫から30分までの駐車料金を無料としている。
　無料時間帯の利用者が全体の約９割を占めており、収入の少ない状況が続いていることから、維持管理費の削減による収支改善について検討する。
　また、令和５年３月策定の「八戸駅前東口広場整備基本計画」に基づき今後改修工事を行う際、無人化や指定管理者制度の導入等による維持管理費の削減を検討する。</t>
    <phoneticPr fontId="5"/>
  </si>
  <si>
    <t>①収益的収支比率
　当該駐車場は、八戸駅利用者の送迎用駐車場として整備したことから、送迎目的の利用者に配慮し入庫から30分までの駐車料金を無料としている。
　無料時間帯の利用者が駐車場利用者全体の９割を占めており、収入が少ないため100％を下回っている。
④売上高GOP比率及び⑤EBITDA
　無料時間帯の利用者が駐車場利用者全体の９割を占めていることから、費用（委託料）が収益（料金収入）を上回り、当該数値は毎年度マイナス値となっている。新型コロナウイルスの影響により、令和２年度に大幅に数値が減少したが、令和３年度からは増加傾向にあり、今後も駅利用者の増加に伴い当該数値が増加すると思われる。</t>
    <rPh sb="263" eb="267">
      <t>ゾウカケイコウ</t>
    </rPh>
    <rPh sb="282" eb="283">
      <t>トモナ</t>
    </rPh>
    <phoneticPr fontId="5"/>
  </si>
  <si>
    <t>⑪稼働率
　新型コロナウイルスの影響により、令和２年度に大幅に数値が減少したが、令和３年度からは増加傾向にある。今後は、令和６年度と同程度のまま推移すると思われる。</t>
    <rPh sb="50" eb="52">
      <t>ケイコウ</t>
    </rPh>
    <rPh sb="60" eb="62">
      <t>レイワ</t>
    </rPh>
    <rPh sb="63" eb="65">
      <t>ネンド</t>
    </rPh>
    <rPh sb="66" eb="69">
      <t>ドウテイド</t>
    </rPh>
    <rPh sb="72" eb="74">
      <t>スイイ</t>
    </rPh>
    <rPh sb="77" eb="78">
      <t>オモ</t>
    </rPh>
    <phoneticPr fontId="5"/>
  </si>
  <si>
    <t>⑦敷地の地価
　八戸駅東口広場周辺と同水準であると考えられる。経年比較では、昨年度と同程度で推移している。
⑧設備投資見込額
　令和６年度に管理人が常駐している管理棟、令和10年度に精算機器等が、それぞれ法定耐用年数を経過するため、改修に係る費用が当該金額となる。今後、点検や修繕等を行いながら、法定耐用年数経過後も継続して使用できるよう維持管理する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</si>
</sst>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38.4</c:v>
                </c:pt>
                <c:pt idx="1">
                  <c:v>44.8</c:v>
                </c:pt>
                <c:pt idx="2">
                  <c:v>54.4</c:v>
                </c:pt>
                <c:pt idx="3">
                  <c:v>63</c:v>
                </c:pt>
                <c:pt idx="4">
                  <c:v>59.7</c:v>
                </c:pt>
              </c:numCache>
            </c:numRef>
          </c:val>
          <c:extLst>
            <c:ext xmlns:c16="http://schemas.microsoft.com/office/drawing/2014/chart" uri="{C3380CC4-5D6E-409C-BE32-E72D297353CC}">
              <c16:uniqueId val="{00000000-F50A-411B-A636-64B072BAE64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F50A-411B-A636-64B072BAE64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56D-46AD-8E32-6D6168F258A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456D-46AD-8E32-6D6168F258A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98A3-4B8B-A2D0-E7B34ACDF05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8A3-4B8B-A2D0-E7B34ACDF05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AF6-46C8-83BF-210B74BFF73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AF6-46C8-83BF-210B74BFF73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B0-4047-821B-8CB846E7F10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9B0-4047-821B-8CB846E7F10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C1B-4D37-8938-1B9797853BA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3C1B-4D37-8938-1B9797853BA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2143.8000000000002</c:v>
                </c:pt>
                <c:pt idx="1">
                  <c:v>2375</c:v>
                </c:pt>
                <c:pt idx="2">
                  <c:v>2887.5</c:v>
                </c:pt>
                <c:pt idx="3">
                  <c:v>3006.3</c:v>
                </c:pt>
                <c:pt idx="4">
                  <c:v>2981.3</c:v>
                </c:pt>
              </c:numCache>
            </c:numRef>
          </c:val>
          <c:extLst>
            <c:ext xmlns:c16="http://schemas.microsoft.com/office/drawing/2014/chart" uri="{C3380CC4-5D6E-409C-BE32-E72D297353CC}">
              <c16:uniqueId val="{00000000-5594-443E-B451-426BB41C837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5594-443E-B451-426BB41C837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-160.1</c:v>
                </c:pt>
                <c:pt idx="1">
                  <c:v>-123</c:v>
                </c:pt>
                <c:pt idx="2">
                  <c:v>-84</c:v>
                </c:pt>
                <c:pt idx="3">
                  <c:v>-58.7</c:v>
                </c:pt>
                <c:pt idx="4">
                  <c:v>-67.599999999999994</c:v>
                </c:pt>
              </c:numCache>
            </c:numRef>
          </c:val>
          <c:extLst>
            <c:ext xmlns:c16="http://schemas.microsoft.com/office/drawing/2014/chart" uri="{C3380CC4-5D6E-409C-BE32-E72D297353CC}">
              <c16:uniqueId val="{00000000-1F8F-453C-8A3E-5B7C1504F47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1F8F-453C-8A3E-5B7C1504F47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-5340</c:v>
                </c:pt>
                <c:pt idx="1">
                  <c:v>-5269</c:v>
                </c:pt>
                <c:pt idx="2">
                  <c:v>-4382</c:v>
                </c:pt>
                <c:pt idx="3">
                  <c:v>-3811</c:v>
                </c:pt>
                <c:pt idx="4">
                  <c:v>-4193</c:v>
                </c:pt>
              </c:numCache>
            </c:numRef>
          </c:val>
          <c:extLst>
            <c:ext xmlns:c16="http://schemas.microsoft.com/office/drawing/2014/chart" uri="{C3380CC4-5D6E-409C-BE32-E72D297353CC}">
              <c16:uniqueId val="{00000000-8A62-4E28-92B4-AAC58BFFC99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8A62-4E28-92B4-AAC58BFFC99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E23"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青森県八戸市　八戸駅東口広場駐車場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720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210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122</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38.4</v>
      </c>
      <c r="V31" s="98"/>
      <c r="W31" s="98"/>
      <c r="X31" s="98"/>
      <c r="Y31" s="98"/>
      <c r="Z31" s="98"/>
      <c r="AA31" s="98"/>
      <c r="AB31" s="98"/>
      <c r="AC31" s="98"/>
      <c r="AD31" s="98"/>
      <c r="AE31" s="98"/>
      <c r="AF31" s="98"/>
      <c r="AG31" s="98"/>
      <c r="AH31" s="98"/>
      <c r="AI31" s="98"/>
      <c r="AJ31" s="98"/>
      <c r="AK31" s="98"/>
      <c r="AL31" s="98"/>
      <c r="AM31" s="98"/>
      <c r="AN31" s="98">
        <f>データ!Z7</f>
        <v>44.8</v>
      </c>
      <c r="AO31" s="98"/>
      <c r="AP31" s="98"/>
      <c r="AQ31" s="98"/>
      <c r="AR31" s="98"/>
      <c r="AS31" s="98"/>
      <c r="AT31" s="98"/>
      <c r="AU31" s="98"/>
      <c r="AV31" s="98"/>
      <c r="AW31" s="98"/>
      <c r="AX31" s="98"/>
      <c r="AY31" s="98"/>
      <c r="AZ31" s="98"/>
      <c r="BA31" s="98"/>
      <c r="BB31" s="98"/>
      <c r="BC31" s="98"/>
      <c r="BD31" s="98"/>
      <c r="BE31" s="98"/>
      <c r="BF31" s="98"/>
      <c r="BG31" s="98">
        <f>データ!AA7</f>
        <v>54.4</v>
      </c>
      <c r="BH31" s="98"/>
      <c r="BI31" s="98"/>
      <c r="BJ31" s="98"/>
      <c r="BK31" s="98"/>
      <c r="BL31" s="98"/>
      <c r="BM31" s="98"/>
      <c r="BN31" s="98"/>
      <c r="BO31" s="98"/>
      <c r="BP31" s="98"/>
      <c r="BQ31" s="98"/>
      <c r="BR31" s="98"/>
      <c r="BS31" s="98"/>
      <c r="BT31" s="98"/>
      <c r="BU31" s="98"/>
      <c r="BV31" s="98"/>
      <c r="BW31" s="98"/>
      <c r="BX31" s="98"/>
      <c r="BY31" s="98"/>
      <c r="BZ31" s="98">
        <f>データ!AB7</f>
        <v>63</v>
      </c>
      <c r="CA31" s="98"/>
      <c r="CB31" s="98"/>
      <c r="CC31" s="98"/>
      <c r="CD31" s="98"/>
      <c r="CE31" s="98"/>
      <c r="CF31" s="98"/>
      <c r="CG31" s="98"/>
      <c r="CH31" s="98"/>
      <c r="CI31" s="98"/>
      <c r="CJ31" s="98"/>
      <c r="CK31" s="98"/>
      <c r="CL31" s="98"/>
      <c r="CM31" s="98"/>
      <c r="CN31" s="98"/>
      <c r="CO31" s="98"/>
      <c r="CP31" s="98"/>
      <c r="CQ31" s="98"/>
      <c r="CR31" s="98"/>
      <c r="CS31" s="98">
        <f>データ!AC7</f>
        <v>59.7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2143.8000000000002</v>
      </c>
      <c r="JD31" s="67"/>
      <c r="JE31" s="67"/>
      <c r="JF31" s="67"/>
      <c r="JG31" s="67"/>
      <c r="JH31" s="67"/>
      <c r="JI31" s="67"/>
      <c r="JJ31" s="67"/>
      <c r="JK31" s="67"/>
      <c r="JL31" s="67"/>
      <c r="JM31" s="67"/>
      <c r="JN31" s="67"/>
      <c r="JO31" s="67"/>
      <c r="JP31" s="67"/>
      <c r="JQ31" s="67"/>
      <c r="JR31" s="67"/>
      <c r="JS31" s="67"/>
      <c r="JT31" s="67"/>
      <c r="JU31" s="68"/>
      <c r="JV31" s="66">
        <f>データ!DL7</f>
        <v>2375</v>
      </c>
      <c r="JW31" s="67"/>
      <c r="JX31" s="67"/>
      <c r="JY31" s="67"/>
      <c r="JZ31" s="67"/>
      <c r="KA31" s="67"/>
      <c r="KB31" s="67"/>
      <c r="KC31" s="67"/>
      <c r="KD31" s="67"/>
      <c r="KE31" s="67"/>
      <c r="KF31" s="67"/>
      <c r="KG31" s="67"/>
      <c r="KH31" s="67"/>
      <c r="KI31" s="67"/>
      <c r="KJ31" s="67"/>
      <c r="KK31" s="67"/>
      <c r="KL31" s="67"/>
      <c r="KM31" s="67"/>
      <c r="KN31" s="68"/>
      <c r="KO31" s="66">
        <f>データ!DM7</f>
        <v>2887.5</v>
      </c>
      <c r="KP31" s="67"/>
      <c r="KQ31" s="67"/>
      <c r="KR31" s="67"/>
      <c r="KS31" s="67"/>
      <c r="KT31" s="67"/>
      <c r="KU31" s="67"/>
      <c r="KV31" s="67"/>
      <c r="KW31" s="67"/>
      <c r="KX31" s="67"/>
      <c r="KY31" s="67"/>
      <c r="KZ31" s="67"/>
      <c r="LA31" s="67"/>
      <c r="LB31" s="67"/>
      <c r="LC31" s="67"/>
      <c r="LD31" s="67"/>
      <c r="LE31" s="67"/>
      <c r="LF31" s="67"/>
      <c r="LG31" s="68"/>
      <c r="LH31" s="66">
        <f>データ!DN7</f>
        <v>3006.3</v>
      </c>
      <c r="LI31" s="67"/>
      <c r="LJ31" s="67"/>
      <c r="LK31" s="67"/>
      <c r="LL31" s="67"/>
      <c r="LM31" s="67"/>
      <c r="LN31" s="67"/>
      <c r="LO31" s="67"/>
      <c r="LP31" s="67"/>
      <c r="LQ31" s="67"/>
      <c r="LR31" s="67"/>
      <c r="LS31" s="67"/>
      <c r="LT31" s="67"/>
      <c r="LU31" s="67"/>
      <c r="LV31" s="67"/>
      <c r="LW31" s="67"/>
      <c r="LX31" s="67"/>
      <c r="LY31" s="67"/>
      <c r="LZ31" s="68"/>
      <c r="MA31" s="66">
        <f>データ!DO7</f>
        <v>2981.3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124</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-160.1</v>
      </c>
      <c r="EM52" s="98"/>
      <c r="EN52" s="98"/>
      <c r="EO52" s="98"/>
      <c r="EP52" s="98"/>
      <c r="EQ52" s="98"/>
      <c r="ER52" s="98"/>
      <c r="ES52" s="98"/>
      <c r="ET52" s="98"/>
      <c r="EU52" s="98"/>
      <c r="EV52" s="98"/>
      <c r="EW52" s="98"/>
      <c r="EX52" s="98"/>
      <c r="EY52" s="98"/>
      <c r="EZ52" s="98"/>
      <c r="FA52" s="98"/>
      <c r="FB52" s="98"/>
      <c r="FC52" s="98"/>
      <c r="FD52" s="98"/>
      <c r="FE52" s="98">
        <f>データ!BG7</f>
        <v>-123</v>
      </c>
      <c r="FF52" s="98"/>
      <c r="FG52" s="98"/>
      <c r="FH52" s="98"/>
      <c r="FI52" s="98"/>
      <c r="FJ52" s="98"/>
      <c r="FK52" s="98"/>
      <c r="FL52" s="98"/>
      <c r="FM52" s="98"/>
      <c r="FN52" s="98"/>
      <c r="FO52" s="98"/>
      <c r="FP52" s="98"/>
      <c r="FQ52" s="98"/>
      <c r="FR52" s="98"/>
      <c r="FS52" s="98"/>
      <c r="FT52" s="98"/>
      <c r="FU52" s="98"/>
      <c r="FV52" s="98"/>
      <c r="FW52" s="98"/>
      <c r="FX52" s="98">
        <f>データ!BH7</f>
        <v>-84</v>
      </c>
      <c r="FY52" s="98"/>
      <c r="FZ52" s="98"/>
      <c r="GA52" s="98"/>
      <c r="GB52" s="98"/>
      <c r="GC52" s="98"/>
      <c r="GD52" s="98"/>
      <c r="GE52" s="98"/>
      <c r="GF52" s="98"/>
      <c r="GG52" s="98"/>
      <c r="GH52" s="98"/>
      <c r="GI52" s="98"/>
      <c r="GJ52" s="98"/>
      <c r="GK52" s="98"/>
      <c r="GL52" s="98"/>
      <c r="GM52" s="98"/>
      <c r="GN52" s="98"/>
      <c r="GO52" s="98"/>
      <c r="GP52" s="98"/>
      <c r="GQ52" s="98">
        <f>データ!BI7</f>
        <v>-58.7</v>
      </c>
      <c r="GR52" s="98"/>
      <c r="GS52" s="98"/>
      <c r="GT52" s="98"/>
      <c r="GU52" s="98"/>
      <c r="GV52" s="98"/>
      <c r="GW52" s="98"/>
      <c r="GX52" s="98"/>
      <c r="GY52" s="98"/>
      <c r="GZ52" s="98"/>
      <c r="HA52" s="98"/>
      <c r="HB52" s="98"/>
      <c r="HC52" s="98"/>
      <c r="HD52" s="98"/>
      <c r="HE52" s="98"/>
      <c r="HF52" s="98"/>
      <c r="HG52" s="98"/>
      <c r="HH52" s="98"/>
      <c r="HI52" s="98"/>
      <c r="HJ52" s="98">
        <f>データ!BJ7</f>
        <v>-67.599999999999994</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-5340</v>
      </c>
      <c r="JD52" s="97"/>
      <c r="JE52" s="97"/>
      <c r="JF52" s="97"/>
      <c r="JG52" s="97"/>
      <c r="JH52" s="97"/>
      <c r="JI52" s="97"/>
      <c r="JJ52" s="97"/>
      <c r="JK52" s="97"/>
      <c r="JL52" s="97"/>
      <c r="JM52" s="97"/>
      <c r="JN52" s="97"/>
      <c r="JO52" s="97"/>
      <c r="JP52" s="97"/>
      <c r="JQ52" s="97"/>
      <c r="JR52" s="97"/>
      <c r="JS52" s="97"/>
      <c r="JT52" s="97"/>
      <c r="JU52" s="97"/>
      <c r="JV52" s="97">
        <f>データ!BR7</f>
        <v>-5269</v>
      </c>
      <c r="JW52" s="97"/>
      <c r="JX52" s="97"/>
      <c r="JY52" s="97"/>
      <c r="JZ52" s="97"/>
      <c r="KA52" s="97"/>
      <c r="KB52" s="97"/>
      <c r="KC52" s="97"/>
      <c r="KD52" s="97"/>
      <c r="KE52" s="97"/>
      <c r="KF52" s="97"/>
      <c r="KG52" s="97"/>
      <c r="KH52" s="97"/>
      <c r="KI52" s="97"/>
      <c r="KJ52" s="97"/>
      <c r="KK52" s="97"/>
      <c r="KL52" s="97"/>
      <c r="KM52" s="97"/>
      <c r="KN52" s="97"/>
      <c r="KO52" s="97">
        <f>データ!BS7</f>
        <v>-4382</v>
      </c>
      <c r="KP52" s="97"/>
      <c r="KQ52" s="97"/>
      <c r="KR52" s="97"/>
      <c r="KS52" s="97"/>
      <c r="KT52" s="97"/>
      <c r="KU52" s="97"/>
      <c r="KV52" s="97"/>
      <c r="KW52" s="97"/>
      <c r="KX52" s="97"/>
      <c r="KY52" s="97"/>
      <c r="KZ52" s="97"/>
      <c r="LA52" s="97"/>
      <c r="LB52" s="97"/>
      <c r="LC52" s="97"/>
      <c r="LD52" s="97"/>
      <c r="LE52" s="97"/>
      <c r="LF52" s="97"/>
      <c r="LG52" s="97"/>
      <c r="LH52" s="97">
        <f>データ!BT7</f>
        <v>-3811</v>
      </c>
      <c r="LI52" s="97"/>
      <c r="LJ52" s="97"/>
      <c r="LK52" s="97"/>
      <c r="LL52" s="97"/>
      <c r="LM52" s="97"/>
      <c r="LN52" s="97"/>
      <c r="LO52" s="97"/>
      <c r="LP52" s="97"/>
      <c r="LQ52" s="97"/>
      <c r="LR52" s="97"/>
      <c r="LS52" s="97"/>
      <c r="LT52" s="97"/>
      <c r="LU52" s="97"/>
      <c r="LV52" s="97"/>
      <c r="LW52" s="97"/>
      <c r="LX52" s="97"/>
      <c r="LY52" s="97"/>
      <c r="LZ52" s="97"/>
      <c r="MA52" s="97">
        <f>データ!BU7</f>
        <v>-4193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121</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11085</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13079</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yfDymbJ9LwBO4DEkxAgJuCBurj3t4aDiQ52rMuI16QymwmIKuxAn6cEq7+sG0Mzbxqi7kmMoE0LSJb7M39VVQ==" saltValue="THc9ifBR4HoaK9dcm48J6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2024</v>
      </c>
      <c r="C6" s="48">
        <f t="shared" ref="C6:X6" si="1">C8</f>
        <v>22039</v>
      </c>
      <c r="D6" s="48">
        <f t="shared" si="1"/>
        <v>47</v>
      </c>
      <c r="E6" s="48">
        <f t="shared" si="1"/>
        <v>14</v>
      </c>
      <c r="F6" s="48">
        <f t="shared" si="1"/>
        <v>0</v>
      </c>
      <c r="G6" s="48">
        <f t="shared" si="1"/>
        <v>3</v>
      </c>
      <c r="H6" s="48" t="str">
        <f>SUBSTITUTE(H8,"　","")</f>
        <v>青森県八戸市</v>
      </c>
      <c r="I6" s="48" t="str">
        <f t="shared" si="1"/>
        <v>八戸駅東口広場駐車場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23</v>
      </c>
      <c r="S6" s="50" t="str">
        <f t="shared" si="1"/>
        <v>駅</v>
      </c>
      <c r="T6" s="50" t="str">
        <f t="shared" si="1"/>
        <v>無</v>
      </c>
      <c r="U6" s="51">
        <f t="shared" si="1"/>
        <v>720</v>
      </c>
      <c r="V6" s="51">
        <f t="shared" si="1"/>
        <v>16</v>
      </c>
      <c r="W6" s="51">
        <f t="shared" si="1"/>
        <v>210</v>
      </c>
      <c r="X6" s="50" t="str">
        <f t="shared" si="1"/>
        <v>無</v>
      </c>
      <c r="Y6" s="52">
        <f>IF(Y8="-",NA(),Y8)</f>
        <v>38.4</v>
      </c>
      <c r="Z6" s="52">
        <f t="shared" ref="Z6:AH6" si="2">IF(Z8="-",NA(),Z8)</f>
        <v>44.8</v>
      </c>
      <c r="AA6" s="52">
        <f t="shared" si="2"/>
        <v>54.4</v>
      </c>
      <c r="AB6" s="52">
        <f t="shared" si="2"/>
        <v>63</v>
      </c>
      <c r="AC6" s="52">
        <f t="shared" si="2"/>
        <v>59.7</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-160.1</v>
      </c>
      <c r="BG6" s="52">
        <f t="shared" ref="BG6:BO6" si="5">IF(BG8="-",NA(),BG8)</f>
        <v>-123</v>
      </c>
      <c r="BH6" s="52">
        <f t="shared" si="5"/>
        <v>-84</v>
      </c>
      <c r="BI6" s="52">
        <f t="shared" si="5"/>
        <v>-58.7</v>
      </c>
      <c r="BJ6" s="52">
        <f t="shared" si="5"/>
        <v>-67.599999999999994</v>
      </c>
      <c r="BK6" s="52">
        <f t="shared" si="5"/>
        <v>-122.5</v>
      </c>
      <c r="BL6" s="52">
        <f t="shared" si="5"/>
        <v>8.5</v>
      </c>
      <c r="BM6" s="52">
        <f t="shared" si="5"/>
        <v>26.6</v>
      </c>
      <c r="BN6" s="52">
        <f t="shared" si="5"/>
        <v>35.4</v>
      </c>
      <c r="BO6" s="52">
        <f t="shared" si="5"/>
        <v>27.3</v>
      </c>
      <c r="BP6" s="49" t="str">
        <f>IF(BP8="-","",IF(BP8="-","【-】","【"&amp;SUBSTITUTE(TEXT(BP8,"#,##0.0"),"-","△")&amp;"】"))</f>
        <v>【2.0】</v>
      </c>
      <c r="BQ6" s="53">
        <f>IF(BQ8="-",NA(),BQ8)</f>
        <v>-5340</v>
      </c>
      <c r="BR6" s="53">
        <f t="shared" ref="BR6:BZ6" si="6">IF(BR8="-",NA(),BR8)</f>
        <v>-5269</v>
      </c>
      <c r="BS6" s="53">
        <f t="shared" si="6"/>
        <v>-4382</v>
      </c>
      <c r="BT6" s="53">
        <f t="shared" si="6"/>
        <v>-3811</v>
      </c>
      <c r="BU6" s="53">
        <f t="shared" si="6"/>
        <v>-4193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11085</v>
      </c>
      <c r="CN6" s="51">
        <f t="shared" si="7"/>
        <v>13079</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2143.8000000000002</v>
      </c>
      <c r="DL6" s="52">
        <f t="shared" ref="DL6:DT6" si="9">IF(DL8="-",NA(),DL8)</f>
        <v>2375</v>
      </c>
      <c r="DM6" s="52">
        <f t="shared" si="9"/>
        <v>2887.5</v>
      </c>
      <c r="DN6" s="52">
        <f t="shared" si="9"/>
        <v>3006.3</v>
      </c>
      <c r="DO6" s="52">
        <f t="shared" si="9"/>
        <v>2981.3</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102</v>
      </c>
      <c r="B7" s="48">
        <f t="shared" ref="B7:X7" si="10">B8</f>
        <v>2024</v>
      </c>
      <c r="C7" s="48">
        <f t="shared" si="10"/>
        <v>22039</v>
      </c>
      <c r="D7" s="48">
        <f t="shared" si="10"/>
        <v>47</v>
      </c>
      <c r="E7" s="48">
        <f t="shared" si="10"/>
        <v>14</v>
      </c>
      <c r="F7" s="48">
        <f t="shared" si="10"/>
        <v>0</v>
      </c>
      <c r="G7" s="48">
        <f t="shared" si="10"/>
        <v>3</v>
      </c>
      <c r="H7" s="48" t="str">
        <f t="shared" si="10"/>
        <v>青森県　八戸市</v>
      </c>
      <c r="I7" s="48" t="str">
        <f t="shared" si="10"/>
        <v>八戸駅東口広場駐車場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23</v>
      </c>
      <c r="S7" s="50" t="str">
        <f t="shared" si="10"/>
        <v>駅</v>
      </c>
      <c r="T7" s="50" t="str">
        <f t="shared" si="10"/>
        <v>無</v>
      </c>
      <c r="U7" s="51">
        <f t="shared" si="10"/>
        <v>720</v>
      </c>
      <c r="V7" s="51">
        <f t="shared" si="10"/>
        <v>16</v>
      </c>
      <c r="W7" s="51">
        <f t="shared" si="10"/>
        <v>210</v>
      </c>
      <c r="X7" s="50" t="str">
        <f t="shared" si="10"/>
        <v>無</v>
      </c>
      <c r="Y7" s="52">
        <f>Y8</f>
        <v>38.4</v>
      </c>
      <c r="Z7" s="52">
        <f t="shared" ref="Z7:AH7" si="11">Z8</f>
        <v>44.8</v>
      </c>
      <c r="AA7" s="52">
        <f t="shared" si="11"/>
        <v>54.4</v>
      </c>
      <c r="AB7" s="52">
        <f t="shared" si="11"/>
        <v>63</v>
      </c>
      <c r="AC7" s="52">
        <f t="shared" si="11"/>
        <v>59.7</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-160.1</v>
      </c>
      <c r="BG7" s="52">
        <f t="shared" ref="BG7:BO7" si="14">BG8</f>
        <v>-123</v>
      </c>
      <c r="BH7" s="52">
        <f t="shared" si="14"/>
        <v>-84</v>
      </c>
      <c r="BI7" s="52">
        <f t="shared" si="14"/>
        <v>-58.7</v>
      </c>
      <c r="BJ7" s="52">
        <f t="shared" si="14"/>
        <v>-67.599999999999994</v>
      </c>
      <c r="BK7" s="52">
        <f t="shared" si="14"/>
        <v>-122.5</v>
      </c>
      <c r="BL7" s="52">
        <f t="shared" si="14"/>
        <v>8.5</v>
      </c>
      <c r="BM7" s="52">
        <f t="shared" si="14"/>
        <v>26.6</v>
      </c>
      <c r="BN7" s="52">
        <f t="shared" si="14"/>
        <v>35.4</v>
      </c>
      <c r="BO7" s="52">
        <f t="shared" si="14"/>
        <v>27.3</v>
      </c>
      <c r="BP7" s="49"/>
      <c r="BQ7" s="53">
        <f>BQ8</f>
        <v>-5340</v>
      </c>
      <c r="BR7" s="53">
        <f t="shared" ref="BR7:BZ7" si="15">BR8</f>
        <v>-5269</v>
      </c>
      <c r="BS7" s="53">
        <f t="shared" si="15"/>
        <v>-4382</v>
      </c>
      <c r="BT7" s="53">
        <f t="shared" si="15"/>
        <v>-3811</v>
      </c>
      <c r="BU7" s="53">
        <f t="shared" si="15"/>
        <v>-4193</v>
      </c>
      <c r="BV7" s="53">
        <f t="shared" si="15"/>
        <v>2576</v>
      </c>
      <c r="BW7" s="53">
        <f t="shared" si="15"/>
        <v>4153</v>
      </c>
      <c r="BX7" s="53">
        <f t="shared" si="15"/>
        <v>6140</v>
      </c>
      <c r="BY7" s="53">
        <f t="shared" si="15"/>
        <v>9344</v>
      </c>
      <c r="BZ7" s="53">
        <f t="shared" si="15"/>
        <v>6621</v>
      </c>
      <c r="CA7" s="51"/>
      <c r="CB7" s="52" t="s">
        <v>103</v>
      </c>
      <c r="CC7" s="52" t="s">
        <v>103</v>
      </c>
      <c r="CD7" s="52" t="s">
        <v>103</v>
      </c>
      <c r="CE7" s="52" t="s">
        <v>103</v>
      </c>
      <c r="CF7" s="52" t="s">
        <v>103</v>
      </c>
      <c r="CG7" s="52" t="s">
        <v>103</v>
      </c>
      <c r="CH7" s="52" t="s">
        <v>103</v>
      </c>
      <c r="CI7" s="52" t="s">
        <v>103</v>
      </c>
      <c r="CJ7" s="52" t="s">
        <v>103</v>
      </c>
      <c r="CK7" s="52" t="s">
        <v>101</v>
      </c>
      <c r="CL7" s="49"/>
      <c r="CM7" s="51">
        <f>CM8</f>
        <v>11085</v>
      </c>
      <c r="CN7" s="51">
        <f>CN8</f>
        <v>13079</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2143.8000000000002</v>
      </c>
      <c r="DL7" s="52">
        <f t="shared" ref="DL7:DT7" si="17">DL8</f>
        <v>2375</v>
      </c>
      <c r="DM7" s="52">
        <f t="shared" si="17"/>
        <v>2887.5</v>
      </c>
      <c r="DN7" s="52">
        <f t="shared" si="17"/>
        <v>3006.3</v>
      </c>
      <c r="DO7" s="52">
        <f t="shared" si="17"/>
        <v>2981.3</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22039</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23</v>
      </c>
      <c r="S8" s="57" t="s">
        <v>114</v>
      </c>
      <c r="T8" s="57" t="s">
        <v>115</v>
      </c>
      <c r="U8" s="58">
        <v>720</v>
      </c>
      <c r="V8" s="58">
        <v>16</v>
      </c>
      <c r="W8" s="58">
        <v>210</v>
      </c>
      <c r="X8" s="57" t="s">
        <v>115</v>
      </c>
      <c r="Y8" s="59">
        <v>38.4</v>
      </c>
      <c r="Z8" s="59">
        <v>44.8</v>
      </c>
      <c r="AA8" s="59">
        <v>54.4</v>
      </c>
      <c r="AB8" s="59">
        <v>63</v>
      </c>
      <c r="AC8" s="59">
        <v>59.7</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-160.1</v>
      </c>
      <c r="BG8" s="59">
        <v>-123</v>
      </c>
      <c r="BH8" s="59">
        <v>-84</v>
      </c>
      <c r="BI8" s="59">
        <v>-58.7</v>
      </c>
      <c r="BJ8" s="59">
        <v>-67.599999999999994</v>
      </c>
      <c r="BK8" s="59">
        <v>-122.5</v>
      </c>
      <c r="BL8" s="59">
        <v>8.5</v>
      </c>
      <c r="BM8" s="59">
        <v>26.6</v>
      </c>
      <c r="BN8" s="59">
        <v>35.4</v>
      </c>
      <c r="BO8" s="59">
        <v>27.3</v>
      </c>
      <c r="BP8" s="56">
        <v>2</v>
      </c>
      <c r="BQ8" s="60">
        <v>-5340</v>
      </c>
      <c r="BR8" s="60">
        <v>-5269</v>
      </c>
      <c r="BS8" s="60">
        <v>-4382</v>
      </c>
      <c r="BT8" s="61">
        <v>-3811</v>
      </c>
      <c r="BU8" s="61">
        <v>-4193</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11085</v>
      </c>
      <c r="CN8" s="58">
        <v>13079</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70.3</v>
      </c>
      <c r="DF8" s="59">
        <v>70</v>
      </c>
      <c r="DG8" s="59">
        <v>47.6</v>
      </c>
      <c r="DH8" s="59">
        <v>35.9</v>
      </c>
      <c r="DI8" s="59">
        <v>24.8</v>
      </c>
      <c r="DJ8" s="56">
        <v>73.400000000000006</v>
      </c>
      <c r="DK8" s="59">
        <v>2143.8000000000002</v>
      </c>
      <c r="DL8" s="59">
        <v>2375</v>
      </c>
      <c r="DM8" s="59">
        <v>2887.5</v>
      </c>
      <c r="DN8" s="59">
        <v>3006.3</v>
      </c>
      <c r="DO8" s="59">
        <v>2981.3</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har_tamura</cp:lastModifiedBy>
  <cp:lastPrinted>2026-01-23T00:23:31Z</cp:lastPrinted>
  <dcterms:created xsi:type="dcterms:W3CDTF">2025-12-12T09:26:51Z</dcterms:created>
  <dcterms:modified xsi:type="dcterms:W3CDTF">2026-01-23T00:23:49Z</dcterms:modified>
  <cp:category/>
</cp:coreProperties>
</file>