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oumu202107\経理係\財政課より\経営比較分析表\R7作成(R6決算)\提出版\"/>
    </mc:Choice>
  </mc:AlternateContent>
  <xr:revisionPtr revIDLastSave="0" documentId="13_ncr:1_{3FE27EB6-FC3A-482A-8DD8-F2474E20D935}" xr6:coauthVersionLast="47" xr6:coauthVersionMax="47" xr10:uidLastSave="{00000000-0000-0000-0000-000000000000}"/>
  <workbookProtection workbookAlgorithmName="SHA-512" workbookHashValue="hb6+MKLgMTxQM3mnVUxIQG+nASQdZ6qBMKaMNxiKG/1kU3VkFtfucsln5MzFlbnB/0BU2ClyfmNiXzkZx4A1Fg==" workbookSaltValue="4XHXGwIelFkFrwh10bVlw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<sst xmlns="http://schemas.openxmlformats.org/spreadsheetml/2006/main" count="231" uniqueCount="115">
  <si>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</si>
  <si>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</si>
  <si>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</si>
  <si>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</si>
  <si>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</si>
  <si>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</si>
  <si>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</si>
  <si>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</si>
  <si>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</si>
  <si>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</si>
  <si>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</si>
  <si>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</si>
  <si>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</si>
  <si>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</si>
  <si>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</si>
  <si>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</si>
  <si>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</si>
  <si>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</si>
  <si>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</si>
  <si>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</si>
  <si>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</si>
  <si>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</si>
  <si>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</si>
  <si>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</si>
  <si>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</si>
  <si>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</si>
  <si>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</si>
  <si>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</si>
  <si>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</si>
  <si>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</si>
  <si>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</si>
  <si>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</si>
  <si>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</si>
  <si>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</si>
  <si>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</si>
  <si>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</si>
  <si>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</si>
  <si>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</si>
  <si>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</si>
  <si>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</si>
  <si>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</si>
  <si>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</si>
  <si>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</si>
  <si>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</si>
  <si>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</si>
  <si>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</si>
  <si>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</si>
  <si>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</si>
  <si>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</si>
  <si>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</si>
  <si>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</si>
  <si>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</si>
  <si>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</si>
  <si>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</si>
  <si>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</si>
  <si>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</si>
  <si>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</si>
  <si>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</si>
  <si>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</si>
  <si>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</si>
  <si>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</si>
  <si>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</si>
  <si>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</si>
  <si>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</si>
  <si>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</si>
  <si>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</si>
  <si>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</si>
  <si>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</si>
  <si>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</si>
  <si>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</si>
  <si>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</si>
  <si>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</si>
  <si>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</si>
  <si>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</si>
  <si>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</si>
  <si>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</si>
  <si>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</si>
  <si>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</si>
  <si>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</si>
  <si>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</si>
  <si>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</si>
  <si>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</si>
  <si>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</si>
  <si>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</si>
  <si>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</si>
  <si>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</si>
  <si>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</si>
  <si>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</si>
  <si>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</si>
  <si>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</si>
  <si>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</si>
  <si>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</si>
  <si>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</si>
  <si>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</si>
  <si>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</si>
  <si>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</si>
  <si>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</si>
  <si>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</si>
  <si>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</si>
  <si>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</si>
  <si>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</si>
  <si>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</si>
  <si>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</si>
  <si>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</si>
  <si>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</si>
  <si>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</si>
  <si>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</si>
  <si>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</si>
  <si>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</si>
  <si>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</si>
  <si>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</si>
  <si>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</si>
  <si>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老朽化の状況については、類似団体と比較すると、有形固定資産減価償却率はやや高く、管渠老朽化率については、対象となる管渠が発生していないことから、現状では施設等の改築・更新は不要である。
　しかし、今後、施設等の老朽化が進み、改築・更新が必要となった際には、費用が急激に増加しないように計画的に更新していくことに留意しなければならない。</t>
    <rPh sb="1" eb="4">
      <t>ロウキュウカ</t>
    </rPh>
    <rPh sb="5" eb="7">
      <t>ジョウキョウ</t>
    </rPh>
    <rPh sb="13" eb="17">
      <t>ルイジダンタイ</t>
    </rPh>
    <rPh sb="18" eb="20">
      <t>ヒカク</t>
    </rPh>
    <rPh sb="24" eb="30">
      <t>ユウケイコテイシサン</t>
    </rPh>
    <rPh sb="30" eb="35">
      <t>ゲンカショウキャクリツ</t>
    </rPh>
    <rPh sb="38" eb="39">
      <t>タカ</t>
    </rPh>
    <rPh sb="41" eb="46">
      <t>カンキョロウキュウカ</t>
    </rPh>
    <rPh sb="46" eb="47">
      <t>リツ</t>
    </rPh>
    <rPh sb="53" eb="55">
      <t>タイショウ</t>
    </rPh>
    <rPh sb="58" eb="60">
      <t>カンキョ</t>
    </rPh>
    <rPh sb="61" eb="63">
      <t>ハッセイ</t>
    </rPh>
    <rPh sb="73" eb="75">
      <t>ゲンジョウ</t>
    </rPh>
    <rPh sb="77" eb="79">
      <t>シセツ</t>
    </rPh>
    <rPh sb="79" eb="80">
      <t>トウ</t>
    </rPh>
    <rPh sb="81" eb="83">
      <t>カイチク</t>
    </rPh>
    <rPh sb="84" eb="86">
      <t>コウシン</t>
    </rPh>
    <rPh sb="87" eb="89">
      <t>フヨウ</t>
    </rPh>
    <rPh sb="99" eb="101">
      <t>コンゴ</t>
    </rPh>
    <rPh sb="102" eb="104">
      <t>シセツ</t>
    </rPh>
    <rPh sb="104" eb="105">
      <t>トウ</t>
    </rPh>
    <rPh sb="106" eb="109">
      <t>ロウキュウカ</t>
    </rPh>
    <rPh sb="110" eb="111">
      <t>スス</t>
    </rPh>
    <rPh sb="113" eb="115">
      <t>カイチク</t>
    </rPh>
    <rPh sb="116" eb="118">
      <t>コウシン</t>
    </rPh>
    <rPh sb="119" eb="121">
      <t>ヒツヨウ</t>
    </rPh>
    <rPh sb="125" eb="126">
      <t>サイ</t>
    </rPh>
    <rPh sb="129" eb="131">
      <t>ヒヨウ</t>
    </rPh>
    <rPh sb="132" eb="134">
      <t>キュウゲキ</t>
    </rPh>
    <rPh sb="135" eb="137">
      <t>ゾウカ</t>
    </rPh>
    <rPh sb="143" eb="146">
      <t>ケイカクテキ</t>
    </rPh>
    <rPh sb="147" eb="149">
      <t>コウシン</t>
    </rPh>
    <rPh sb="156" eb="158">
      <t>リュウイ</t>
    </rPh>
    <phoneticPr fontId="4"/>
  </si>
  <si>
    <t>　経常収支比率は、横ばいで推移している。
　累積欠損金比率は、上昇傾向で推移しており、類似団体と比較して高い。しかしながら、下水道事業全体で見ると平成28年度に累積欠損金が解消されており、収支は安定している。
　企業債残高比率については、依然として高い水準であるが、整備事業自体は終了していることから、今後は減少していく見込みである。今後も費用の抑制を図り、将来の更新費用のための財源確保に努める必要がある。
　また、当市では、事業ごとの経営状況により使用料をそれぞれ設定するのでは、結果的に実施された事業の不採算部分の責任を地域住民が負わされ、料金格差が生じることで住居地域による不公平感が生じることを避けるため、統一の料金設定を採用している。そのため、事業ごとの分析では経営状況はあまり好ましくないが、下水道事業全体で考えると、おおむね健全な経営状況にある。
　本事業に関しては、水洗化率の伸びが鈍いことから、水洗化率向上に向けた督励活動の強化が必要である。</t>
    <rPh sb="1" eb="7">
      <t>ケイジョウシュウシヒリツ</t>
    </rPh>
    <rPh sb="9" eb="10">
      <t>ヨコ</t>
    </rPh>
    <rPh sb="13" eb="15">
      <t>スイイ</t>
    </rPh>
    <rPh sb="22" eb="29">
      <t>ルイセキケッソンキンヒリツ</t>
    </rPh>
    <rPh sb="31" eb="35">
      <t>ジョウショウケイコウ</t>
    </rPh>
    <rPh sb="36" eb="38">
      <t>スイイ</t>
    </rPh>
    <rPh sb="43" eb="47">
      <t>ルイジダンタイ</t>
    </rPh>
    <rPh sb="48" eb="50">
      <t>ヒカク</t>
    </rPh>
    <rPh sb="52" eb="53">
      <t>タカ</t>
    </rPh>
    <rPh sb="62" eb="65">
      <t>ゲスイドウ</t>
    </rPh>
    <rPh sb="65" eb="67">
      <t>ジギョウ</t>
    </rPh>
    <rPh sb="67" eb="69">
      <t>ゼンタイ</t>
    </rPh>
    <rPh sb="70" eb="71">
      <t>ミ</t>
    </rPh>
    <rPh sb="73" eb="75">
      <t>ヘイセイ</t>
    </rPh>
    <rPh sb="77" eb="79">
      <t>ネンド</t>
    </rPh>
    <rPh sb="80" eb="85">
      <t>ルイセキケッソンキン</t>
    </rPh>
    <rPh sb="86" eb="88">
      <t>カイショウ</t>
    </rPh>
    <rPh sb="94" eb="96">
      <t>シュウシ</t>
    </rPh>
    <rPh sb="97" eb="99">
      <t>アンテイ</t>
    </rPh>
    <rPh sb="106" eb="111">
      <t>キギョウサイザンダカ</t>
    </rPh>
    <rPh sb="111" eb="113">
      <t>ヒリツ</t>
    </rPh>
    <rPh sb="126" eb="128">
      <t>スイジュン</t>
    </rPh>
    <rPh sb="133" eb="135">
      <t>セイビ</t>
    </rPh>
    <rPh sb="135" eb="137">
      <t>ジギョウ</t>
    </rPh>
    <rPh sb="137" eb="139">
      <t>ジタイ</t>
    </rPh>
    <rPh sb="140" eb="142">
      <t>シュウリョウ</t>
    </rPh>
    <rPh sb="151" eb="153">
      <t>コンゴ</t>
    </rPh>
    <rPh sb="154" eb="156">
      <t>ゲンショウ</t>
    </rPh>
    <rPh sb="160" eb="162">
      <t>ミコ</t>
    </rPh>
    <rPh sb="167" eb="169">
      <t>コンゴ</t>
    </rPh>
    <rPh sb="170" eb="172">
      <t>ヒヨウ</t>
    </rPh>
    <rPh sb="173" eb="175">
      <t>ヨクセイ</t>
    </rPh>
    <rPh sb="176" eb="177">
      <t>ハカ</t>
    </rPh>
    <rPh sb="179" eb="181">
      <t>ショウライ</t>
    </rPh>
    <rPh sb="190" eb="194">
      <t>ザイゲンカクホ</t>
    </rPh>
    <rPh sb="195" eb="196">
      <t>ツト</t>
    </rPh>
    <rPh sb="198" eb="200">
      <t>ヒツヨウ</t>
    </rPh>
    <rPh sb="209" eb="211">
      <t>トウシ</t>
    </rPh>
    <rPh sb="214" eb="216">
      <t>ジギョウ</t>
    </rPh>
    <rPh sb="219" eb="223">
      <t>ケイエイジョウキョウ</t>
    </rPh>
    <rPh sb="226" eb="229">
      <t>シヨウリョウ</t>
    </rPh>
    <rPh sb="234" eb="236">
      <t>セッテイ</t>
    </rPh>
    <rPh sb="242" eb="245">
      <t>ケッカテキ</t>
    </rPh>
    <rPh sb="246" eb="248">
      <t>ジッシ</t>
    </rPh>
    <rPh sb="251" eb="253">
      <t>ジギョウ</t>
    </rPh>
    <rPh sb="254" eb="259">
      <t>フサイサンブブン</t>
    </rPh>
    <rPh sb="260" eb="262">
      <t>セキニン</t>
    </rPh>
    <rPh sb="263" eb="267">
      <t>チイキジュウミン</t>
    </rPh>
    <rPh sb="268" eb="269">
      <t>オ</t>
    </rPh>
    <rPh sb="273" eb="278">
      <t>リョウキン</t>
    </rPh>
    <rPh sb="278" eb="279">
      <t>ショウ</t>
    </rPh>
    <rPh sb="284" eb="288">
      <t>ジュウキョチイキ</t>
    </rPh>
    <rPh sb="291" eb="295">
      <t>フコウヘイカン</t>
    </rPh>
    <rPh sb="308" eb="310">
      <t>トウイツ</t>
    </rPh>
    <rPh sb="311" eb="315">
      <t>リョウキンセッテイ</t>
    </rPh>
    <rPh sb="316" eb="318">
      <t>サイヨウ</t>
    </rPh>
    <rPh sb="328" eb="330">
      <t>ジギョウ</t>
    </rPh>
    <rPh sb="333" eb="335">
      <t>ブンセキ</t>
    </rPh>
    <rPh sb="337" eb="341">
      <t>ケイエイジョウキョウ</t>
    </rPh>
    <rPh sb="345" eb="346">
      <t>コノ</t>
    </rPh>
    <rPh sb="353" eb="360">
      <t>ゲスイドウジギョウゼンタイ</t>
    </rPh>
    <rPh sb="361" eb="362">
      <t>カンガ</t>
    </rPh>
    <rPh sb="370" eb="372">
      <t>ケンゼン</t>
    </rPh>
    <rPh sb="373" eb="377">
      <t>ケイエイジョウキョウ</t>
    </rPh>
    <rPh sb="383" eb="384">
      <t>ホン</t>
    </rPh>
    <rPh sb="387" eb="388">
      <t>カン</t>
    </rPh>
    <rPh sb="392" eb="396">
      <t>スイセンカリツ</t>
    </rPh>
    <rPh sb="397" eb="398">
      <t>ノ</t>
    </rPh>
    <rPh sb="400" eb="401">
      <t>ニブ</t>
    </rPh>
    <rPh sb="407" eb="413">
      <t>スイセンカリツコウジョウ</t>
    </rPh>
    <rPh sb="414" eb="415">
      <t>ム</t>
    </rPh>
    <rPh sb="417" eb="421">
      <t>トクレイカツドウ</t>
    </rPh>
    <rPh sb="422" eb="424">
      <t>キョウカ</t>
    </rPh>
    <rPh sb="425" eb="427">
      <t>ヒツヨウ</t>
    </rPh>
    <phoneticPr fontId="4"/>
  </si>
  <si>
    <t>　今後は、人口減少に伴い使用料収入も減少傾向が続くことから、公共下水道事業の負担とならないよう水洗化率向上に向けた督励活動、施設の適正な維持管理を継続しながら、施設の統廃合（ダウンサイジング）の検討が必要である。</t>
    <rPh sb="1" eb="3">
      <t>コンゴ</t>
    </rPh>
    <rPh sb="18" eb="22">
      <t>ゲンショウケイコウ</t>
    </rPh>
    <rPh sb="23" eb="24">
      <t>ツヅ</t>
    </rPh>
    <rPh sb="47" eb="51">
      <t>スイセンカリツ</t>
    </rPh>
    <rPh sb="51" eb="53">
      <t>コウジョウ</t>
    </rPh>
    <rPh sb="54" eb="55">
      <t>ム</t>
    </rPh>
    <rPh sb="57" eb="61">
      <t>トクレイカツドウ</t>
    </rPh>
    <rPh sb="62" eb="64">
      <t>シセツ</t>
    </rPh>
    <rPh sb="65" eb="67">
      <t>テキセイ</t>
    </rPh>
    <rPh sb="68" eb="70">
      <t>イジ</t>
    </rPh>
    <rPh sb="70" eb="72">
      <t>カンリ</t>
    </rPh>
    <rPh sb="73" eb="75">
      <t>ケイゾク</t>
    </rPh>
    <rPh sb="83" eb="86">
      <t>トウハイゴウ</t>
    </rPh>
    <rPh sb="97" eb="9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</si>
</sst>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70-44BA-A4E4-36057C48F4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FF70-44BA-A4E4-36057C48F4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46.09</c:v>
                </c:pt>
                <c:pt idx="1">
                  <c:v>48.46</c:v>
                </c:pt>
                <c:pt idx="2">
                  <c:v>47.12</c:v>
                </c:pt>
                <c:pt idx="3">
                  <c:v>45.57</c:v>
                </c:pt>
                <c:pt idx="4">
                  <c:v>46.74</c:v>
                </c:pt>
              </c:numCache>
            </c:numRef>
          </c:val>
          <c:extLst>
            <c:ext xmlns:c16="http://schemas.microsoft.com/office/drawing/2014/chart" uri="{C3380CC4-5D6E-409C-BE32-E72D297353CC}">
              <c16:uniqueId val="{00000000-E88C-4137-B959-A0F893A38F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88C-4137-B959-A0F893A38F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71.48</c:v>
                </c:pt>
                <c:pt idx="1">
                  <c:v>71.86</c:v>
                </c:pt>
                <c:pt idx="2">
                  <c:v>72.17</c:v>
                </c:pt>
                <c:pt idx="3">
                  <c:v>72.64</c:v>
                </c:pt>
                <c:pt idx="4">
                  <c:v>72.92</c:v>
                </c:pt>
              </c:numCache>
            </c:numRef>
          </c:val>
          <c:extLst>
            <c:ext xmlns:c16="http://schemas.microsoft.com/office/drawing/2014/chart" uri="{C3380CC4-5D6E-409C-BE32-E72D297353CC}">
              <c16:uniqueId val="{00000000-E8C2-453B-966D-5C403357B9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E8C2-453B-966D-5C403357B9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79.010000000000005</c:v>
                </c:pt>
                <c:pt idx="1">
                  <c:v>80.55</c:v>
                </c:pt>
                <c:pt idx="2">
                  <c:v>77.239999999999995</c:v>
                </c:pt>
                <c:pt idx="3">
                  <c:v>78.91</c:v>
                </c:pt>
                <c:pt idx="4">
                  <c:v>78.84</c:v>
                </c:pt>
              </c:numCache>
            </c:numRef>
          </c:val>
          <c:extLst>
            <c:ext xmlns:c16="http://schemas.microsoft.com/office/drawing/2014/chart" uri="{C3380CC4-5D6E-409C-BE32-E72D297353CC}">
              <c16:uniqueId val="{00000000-57DC-42B7-A0B6-E94019A5C7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7DC-42B7-A0B6-E94019A5C7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34.07</c:v>
                </c:pt>
                <c:pt idx="1">
                  <c:v>36.29</c:v>
                </c:pt>
                <c:pt idx="2">
                  <c:v>38.42</c:v>
                </c:pt>
                <c:pt idx="3">
                  <c:v>40.590000000000003</c:v>
                </c:pt>
                <c:pt idx="4">
                  <c:v>42.75</c:v>
                </c:pt>
              </c:numCache>
            </c:numRef>
          </c:val>
          <c:extLst>
            <c:ext xmlns:c16="http://schemas.microsoft.com/office/drawing/2014/chart" uri="{C3380CC4-5D6E-409C-BE32-E72D297353CC}">
              <c16:uniqueId val="{00000000-DE5C-4682-99B4-06D8ED9A21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DE5C-4682-99B4-06D8ED9A21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BF-4E23-8CE9-8B917A5F1D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97BF-4E23-8CE9-8B917A5F1D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800.13</c:v>
                </c:pt>
                <c:pt idx="1">
                  <c:v>844.39</c:v>
                </c:pt>
                <c:pt idx="2">
                  <c:v>973.67</c:v>
                </c:pt>
                <c:pt idx="3">
                  <c:v>1123.0999999999999</c:v>
                </c:pt>
                <c:pt idx="4">
                  <c:v>1099.1500000000001</c:v>
                </c:pt>
              </c:numCache>
            </c:numRef>
          </c:val>
          <c:extLst>
            <c:ext xmlns:c16="http://schemas.microsoft.com/office/drawing/2014/chart" uri="{C3380CC4-5D6E-409C-BE32-E72D297353CC}">
              <c16:uniqueId val="{00000000-75CE-4ADB-84D9-6CA7716989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75CE-4ADB-84D9-6CA7716989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7.11</c:v>
                </c:pt>
                <c:pt idx="1">
                  <c:v>5.82</c:v>
                </c:pt>
                <c:pt idx="2">
                  <c:v>6.15</c:v>
                </c:pt>
                <c:pt idx="3">
                  <c:v>7.31</c:v>
                </c:pt>
                <c:pt idx="4">
                  <c:v>5.45</c:v>
                </c:pt>
              </c:numCache>
            </c:numRef>
          </c:val>
          <c:extLst>
            <c:ext xmlns:c16="http://schemas.microsoft.com/office/drawing/2014/chart" uri="{C3380CC4-5D6E-409C-BE32-E72D297353CC}">
              <c16:uniqueId val="{00000000-6AE3-49B9-84BB-A90878EC53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AE3-49B9-84BB-A90878EC53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2919.57</c:v>
                </c:pt>
                <c:pt idx="1">
                  <c:v>2726.77</c:v>
                </c:pt>
                <c:pt idx="2">
                  <c:v>2743.44</c:v>
                </c:pt>
                <c:pt idx="3">
                  <c:v>2804.79</c:v>
                </c:pt>
                <c:pt idx="4">
                  <c:v>2469.34</c:v>
                </c:pt>
              </c:numCache>
            </c:numRef>
          </c:val>
          <c:extLst>
            <c:ext xmlns:c16="http://schemas.microsoft.com/office/drawing/2014/chart" uri="{C3380CC4-5D6E-409C-BE32-E72D297353CC}">
              <c16:uniqueId val="{00000000-B37C-4CCF-9929-54E1947782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B37C-4CCF-9929-54E1947782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54.93</c:v>
                </c:pt>
                <c:pt idx="1">
                  <c:v>58.13</c:v>
                </c:pt>
                <c:pt idx="2">
                  <c:v>53.15</c:v>
                </c:pt>
                <c:pt idx="3">
                  <c:v>52.2</c:v>
                </c:pt>
                <c:pt idx="4">
                  <c:v>57.04</c:v>
                </c:pt>
              </c:numCache>
            </c:numRef>
          </c:val>
          <c:extLst>
            <c:ext xmlns:c16="http://schemas.microsoft.com/office/drawing/2014/chart" uri="{C3380CC4-5D6E-409C-BE32-E72D297353CC}">
              <c16:uniqueId val="{00000000-F1C4-4C17-ADBA-6AF98D21BC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1C4-4C17-ADBA-6AF98D21BC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307.94</c:v>
                </c:pt>
                <c:pt idx="1">
                  <c:v>294.68</c:v>
                </c:pt>
                <c:pt idx="2">
                  <c:v>319.43</c:v>
                </c:pt>
                <c:pt idx="3">
                  <c:v>307.04000000000002</c:v>
                </c:pt>
                <c:pt idx="4">
                  <c:v>301.5</c:v>
                </c:pt>
              </c:numCache>
            </c:numRef>
          </c:val>
          <c:extLst>
            <c:ext xmlns:c16="http://schemas.microsoft.com/office/drawing/2014/chart" uri="{C3380CC4-5D6E-409C-BE32-E72D297353CC}">
              <c16:uniqueId val="{00000000-D9D5-494D-BA65-F123DAC1A7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D9D5-494D-BA65-F123DAC1A7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弘前市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159488</v>
      </c>
      <c r="AM8" s="54"/>
      <c r="AN8" s="54"/>
      <c r="AO8" s="54"/>
      <c r="AP8" s="54"/>
      <c r="AQ8" s="54"/>
      <c r="AR8" s="54"/>
      <c r="AS8" s="54"/>
      <c r="AT8" s="53">
        <f>データ!T6</f>
        <v>524.20000000000005</v>
      </c>
      <c r="AU8" s="53"/>
      <c r="AV8" s="53"/>
      <c r="AW8" s="53"/>
      <c r="AX8" s="53"/>
      <c r="AY8" s="53"/>
      <c r="AZ8" s="53"/>
      <c r="BA8" s="53"/>
      <c r="BB8" s="53">
        <f>データ!U6</f>
        <v>304.25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43.3</v>
      </c>
      <c r="J10" s="53"/>
      <c r="K10" s="53"/>
      <c r="L10" s="53"/>
      <c r="M10" s="53"/>
      <c r="N10" s="53"/>
      <c r="O10" s="53"/>
      <c r="P10" s="53">
        <f>データ!P6</f>
        <v>11.5</v>
      </c>
      <c r="Q10" s="53"/>
      <c r="R10" s="53"/>
      <c r="S10" s="53"/>
      <c r="T10" s="53"/>
      <c r="U10" s="53"/>
      <c r="V10" s="53"/>
      <c r="W10" s="53">
        <f>データ!Q6</f>
        <v>85.73</v>
      </c>
      <c r="X10" s="53"/>
      <c r="Y10" s="53"/>
      <c r="Z10" s="53"/>
      <c r="AA10" s="53"/>
      <c r="AB10" s="53"/>
      <c r="AC10" s="53"/>
      <c r="AD10" s="54">
        <f>データ!R6</f>
        <v>3145</v>
      </c>
      <c r="AE10" s="54"/>
      <c r="AF10" s="54"/>
      <c r="AG10" s="54"/>
      <c r="AH10" s="54"/>
      <c r="AI10" s="54"/>
      <c r="AJ10" s="54"/>
      <c r="AK10" s="2"/>
      <c r="AL10" s="54">
        <f>データ!V6</f>
        <v>18164</v>
      </c>
      <c r="AM10" s="54"/>
      <c r="AN10" s="54"/>
      <c r="AO10" s="54"/>
      <c r="AP10" s="54"/>
      <c r="AQ10" s="54"/>
      <c r="AR10" s="54"/>
      <c r="AS10" s="54"/>
      <c r="AT10" s="53">
        <f>データ!W6</f>
        <v>14.3</v>
      </c>
      <c r="AU10" s="53"/>
      <c r="AV10" s="53"/>
      <c r="AW10" s="53"/>
      <c r="AX10" s="53"/>
      <c r="AY10" s="53"/>
      <c r="AZ10" s="53"/>
      <c r="BA10" s="53"/>
      <c r="BB10" s="53">
        <f>データ!X6</f>
        <v>1270.21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Surzvd03q6swgH1QcXLkEFa1hG82DheQbNx3BfOgyNrVEizS30Uymp3cSr/uGXL3cq1W7xcO7N6xID2Uplk7Q==" saltValue="gIqQfCkQcZeCVHyDixGn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22021</v>
      </c>
      <c r="D6" s="19">
        <f t="shared" si="3"/>
        <v>46</v>
      </c>
      <c r="E6" s="19">
        <f t="shared" si="3"/>
        <v>17</v>
      </c>
      <c r="F6" s="19">
        <f t="shared" si="3"/>
        <v>5</v>
      </c>
      <c r="G6" s="19">
        <f t="shared" si="3"/>
        <v>0</v>
      </c>
      <c r="H6" s="19" t="str">
        <f t="shared" si="3"/>
        <v>青森県　弘前市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43.3</v>
      </c>
      <c r="P6" s="20">
        <f t="shared" si="3"/>
        <v>11.5</v>
      </c>
      <c r="Q6" s="20">
        <f t="shared" si="3"/>
        <v>85.73</v>
      </c>
      <c r="R6" s="20">
        <f t="shared" si="3"/>
        <v>3145</v>
      </c>
      <c r="S6" s="20">
        <f t="shared" si="3"/>
        <v>159488</v>
      </c>
      <c r="T6" s="20">
        <f t="shared" si="3"/>
        <v>524.20000000000005</v>
      </c>
      <c r="U6" s="20">
        <f t="shared" si="3"/>
        <v>304.25</v>
      </c>
      <c r="V6" s="20">
        <f t="shared" si="3"/>
        <v>18164</v>
      </c>
      <c r="W6" s="20">
        <f t="shared" si="3"/>
        <v>14.3</v>
      </c>
      <c r="X6" s="20">
        <f t="shared" si="3"/>
        <v>1270.21</v>
      </c>
      <c r="Y6" s="21">
        <f>IF(Y7="",NA(),Y7)</f>
        <v>79.010000000000005</v>
      </c>
      <c r="Z6" s="21">
        <f t="shared" ref="Z6:AH6" si="4">IF(Z7="",NA(),Z7)</f>
        <v>80.55</v>
      </c>
      <c r="AA6" s="21">
        <f t="shared" si="4"/>
        <v>77.239999999999995</v>
      </c>
      <c r="AB6" s="21">
        <f t="shared" si="4"/>
        <v>78.91</v>
      </c>
      <c r="AC6" s="21">
        <f t="shared" si="4"/>
        <v>78.84</v>
      </c>
      <c r="AD6" s="21">
        <f t="shared" si="4"/>
        <v>103.09</v>
      </c>
      <c r="AE6" s="21">
        <f t="shared" si="4"/>
        <v>102.11</v>
      </c>
      <c r="AF6" s="21">
        <f t="shared" si="4"/>
        <v>101.91</v>
      </c>
      <c r="AG6" s="21">
        <f t="shared" si="4"/>
        <v>103.07</v>
      </c>
      <c r="AH6" s="21">
        <f t="shared" si="4"/>
        <v>103.04</v>
      </c>
      <c r="AI6" s="20" t="str">
        <f>IF(AI7="","",IF(AI7="-","【-】","【"&amp;SUBSTITUTE(TEXT(AI7,"#,##0.00"),"-","△")&amp;"】"))</f>
        <v>【104.30】</v>
      </c>
      <c r="AJ6" s="21">
        <f>IF(AJ7="",NA(),AJ7)</f>
        <v>800.13</v>
      </c>
      <c r="AK6" s="21">
        <f t="shared" ref="AK6:AS6" si="5">IF(AK7="",NA(),AK7)</f>
        <v>844.39</v>
      </c>
      <c r="AL6" s="21">
        <f t="shared" si="5"/>
        <v>973.67</v>
      </c>
      <c r="AM6" s="21">
        <f t="shared" si="5"/>
        <v>1123.0999999999999</v>
      </c>
      <c r="AN6" s="21">
        <f t="shared" si="5"/>
        <v>1099.1500000000001</v>
      </c>
      <c r="AO6" s="21">
        <f t="shared" si="5"/>
        <v>101.24</v>
      </c>
      <c r="AP6" s="21">
        <f t="shared" si="5"/>
        <v>124.9</v>
      </c>
      <c r="AQ6" s="21">
        <f t="shared" si="5"/>
        <v>124.8</v>
      </c>
      <c r="AR6" s="21">
        <f t="shared" si="5"/>
        <v>120.64</v>
      </c>
      <c r="AS6" s="21">
        <f t="shared" si="5"/>
        <v>100.31</v>
      </c>
      <c r="AT6" s="20" t="str">
        <f>IF(AT7="","",IF(AT7="-","【-】","【"&amp;SUBSTITUTE(TEXT(AT7,"#,##0.00"),"-","△")&amp;"】"))</f>
        <v>【102.74】</v>
      </c>
      <c r="AU6" s="21">
        <f>IF(AU7="",NA(),AU7)</f>
        <v>7.11</v>
      </c>
      <c r="AV6" s="21">
        <f t="shared" ref="AV6:BD6" si="6">IF(AV7="",NA(),AV7)</f>
        <v>5.82</v>
      </c>
      <c r="AW6" s="21">
        <f t="shared" si="6"/>
        <v>6.15</v>
      </c>
      <c r="AX6" s="21">
        <f t="shared" si="6"/>
        <v>7.31</v>
      </c>
      <c r="AY6" s="21">
        <f t="shared" si="6"/>
        <v>5.45</v>
      </c>
      <c r="AZ6" s="21">
        <f t="shared" si="6"/>
        <v>37.24</v>
      </c>
      <c r="BA6" s="21">
        <f t="shared" si="6"/>
        <v>33.58</v>
      </c>
      <c r="BB6" s="21">
        <f t="shared" si="6"/>
        <v>35.42</v>
      </c>
      <c r="BC6" s="21">
        <f t="shared" si="6"/>
        <v>39.82</v>
      </c>
      <c r="BD6" s="21">
        <f t="shared" si="6"/>
        <v>41.03</v>
      </c>
      <c r="BE6" s="20" t="str">
        <f>IF(BE7="","",IF(BE7="-","【-】","【"&amp;SUBSTITUTE(TEXT(BE7,"#,##0.00"),"-","△")&amp;"】"))</f>
        <v>【47.19】</v>
      </c>
      <c r="BF6" s="21">
        <f>IF(BF7="",NA(),BF7)</f>
        <v>2919.57</v>
      </c>
      <c r="BG6" s="21">
        <f t="shared" ref="BG6:BO6" si="7">IF(BG7="",NA(),BG7)</f>
        <v>2726.77</v>
      </c>
      <c r="BH6" s="21">
        <f t="shared" si="7"/>
        <v>2743.44</v>
      </c>
      <c r="BI6" s="21">
        <f t="shared" si="7"/>
        <v>2804.79</v>
      </c>
      <c r="BJ6" s="21">
        <f t="shared" si="7"/>
        <v>2469.34</v>
      </c>
      <c r="BK6" s="21">
        <f t="shared" si="7"/>
        <v>783.8</v>
      </c>
      <c r="BL6" s="21">
        <f t="shared" si="7"/>
        <v>778.81</v>
      </c>
      <c r="BM6" s="21">
        <f t="shared" si="7"/>
        <v>718.49</v>
      </c>
      <c r="BN6" s="21">
        <f t="shared" si="7"/>
        <v>743.31</v>
      </c>
      <c r="BO6" s="21">
        <f t="shared" si="7"/>
        <v>796.8</v>
      </c>
      <c r="BP6" s="20" t="str">
        <f>IF(BP7="","",IF(BP7="-","【-】","【"&amp;SUBSTITUTE(TEXT(BP7,"#,##0.00"),"-","△")&amp;"】"))</f>
        <v>【798.10】</v>
      </c>
      <c r="BQ6" s="21">
        <f>IF(BQ7="",NA(),BQ7)</f>
        <v>54.93</v>
      </c>
      <c r="BR6" s="21">
        <f t="shared" ref="BR6:BZ6" si="8">IF(BR7="",NA(),BR7)</f>
        <v>58.13</v>
      </c>
      <c r="BS6" s="21">
        <f t="shared" si="8"/>
        <v>53.15</v>
      </c>
      <c r="BT6" s="21">
        <f t="shared" si="8"/>
        <v>52.2</v>
      </c>
      <c r="BU6" s="21">
        <f t="shared" si="8"/>
        <v>57.04</v>
      </c>
      <c r="BV6" s="21">
        <f t="shared" si="8"/>
        <v>68.11</v>
      </c>
      <c r="BW6" s="21">
        <f t="shared" si="8"/>
        <v>67.23</v>
      </c>
      <c r="BX6" s="21">
        <f t="shared" si="8"/>
        <v>61.82</v>
      </c>
      <c r="BY6" s="21">
        <f t="shared" si="8"/>
        <v>61.15</v>
      </c>
      <c r="BZ6" s="21">
        <f t="shared" si="8"/>
        <v>58.41</v>
      </c>
      <c r="CA6" s="20" t="str">
        <f>IF(CA7="","",IF(CA7="-","【-】","【"&amp;SUBSTITUTE(TEXT(CA7,"#,##0.00"),"-","△")&amp;"】"))</f>
        <v>【54.51】</v>
      </c>
      <c r="CB6" s="21">
        <f>IF(CB7="",NA(),CB7)</f>
        <v>307.94</v>
      </c>
      <c r="CC6" s="21">
        <f t="shared" ref="CC6:CK6" si="9">IF(CC7="",NA(),CC7)</f>
        <v>294.68</v>
      </c>
      <c r="CD6" s="21">
        <f t="shared" si="9"/>
        <v>319.43</v>
      </c>
      <c r="CE6" s="21">
        <f t="shared" si="9"/>
        <v>307.04000000000002</v>
      </c>
      <c r="CF6" s="21">
        <f t="shared" si="9"/>
        <v>301.5</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46.09</v>
      </c>
      <c r="CN6" s="21">
        <f t="shared" ref="CN6:CV6" si="10">IF(CN7="",NA(),CN7)</f>
        <v>48.46</v>
      </c>
      <c r="CO6" s="21">
        <f t="shared" si="10"/>
        <v>47.12</v>
      </c>
      <c r="CP6" s="21">
        <f t="shared" si="10"/>
        <v>45.57</v>
      </c>
      <c r="CQ6" s="21">
        <f t="shared" si="10"/>
        <v>46.74</v>
      </c>
      <c r="CR6" s="21">
        <f t="shared" si="10"/>
        <v>55.26</v>
      </c>
      <c r="CS6" s="21">
        <f t="shared" si="10"/>
        <v>54.54</v>
      </c>
      <c r="CT6" s="21">
        <f t="shared" si="10"/>
        <v>52.9</v>
      </c>
      <c r="CU6" s="21">
        <f t="shared" si="10"/>
        <v>52.63</v>
      </c>
      <c r="CV6" s="21">
        <f t="shared" si="10"/>
        <v>52.34</v>
      </c>
      <c r="CW6" s="20" t="str">
        <f>IF(CW7="","",IF(CW7="-","【-】","【"&amp;SUBSTITUTE(TEXT(CW7,"#,##0.00"),"-","△")&amp;"】"))</f>
        <v>【49.92】</v>
      </c>
      <c r="CX6" s="21">
        <f>IF(CX7="",NA(),CX7)</f>
        <v>71.48</v>
      </c>
      <c r="CY6" s="21">
        <f t="shared" ref="CY6:DG6" si="11">IF(CY7="",NA(),CY7)</f>
        <v>71.86</v>
      </c>
      <c r="CZ6" s="21">
        <f t="shared" si="11"/>
        <v>72.17</v>
      </c>
      <c r="DA6" s="21">
        <f t="shared" si="11"/>
        <v>72.64</v>
      </c>
      <c r="DB6" s="21">
        <f t="shared" si="11"/>
        <v>72.92</v>
      </c>
      <c r="DC6" s="21">
        <f t="shared" si="11"/>
        <v>90.52</v>
      </c>
      <c r="DD6" s="21">
        <f t="shared" si="11"/>
        <v>90.3</v>
      </c>
      <c r="DE6" s="21">
        <f t="shared" si="11"/>
        <v>90.3</v>
      </c>
      <c r="DF6" s="21">
        <f t="shared" si="11"/>
        <v>90.32</v>
      </c>
      <c r="DG6" s="21">
        <f t="shared" si="11"/>
        <v>90.05</v>
      </c>
      <c r="DH6" s="20" t="str">
        <f>IF(DH7="","",IF(DH7="-","【-】","【"&amp;SUBSTITUTE(TEXT(DH7,"#,##0.00"),"-","△")&amp;"】"))</f>
        <v>【87.80】</v>
      </c>
      <c r="DI6" s="21">
        <f>IF(DI7="",NA(),DI7)</f>
        <v>34.07</v>
      </c>
      <c r="DJ6" s="21">
        <f t="shared" ref="DJ6:DR6" si="12">IF(DJ7="",NA(),DJ7)</f>
        <v>36.29</v>
      </c>
      <c r="DK6" s="21">
        <f t="shared" si="12"/>
        <v>38.42</v>
      </c>
      <c r="DL6" s="21">
        <f t="shared" si="12"/>
        <v>40.590000000000003</v>
      </c>
      <c r="DM6" s="21">
        <f t="shared" si="12"/>
        <v>42.75</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22021</v>
      </c>
      <c r="D7" s="23">
        <v>46</v>
      </c>
      <c r="E7" s="23">
        <v>17</v>
      </c>
      <c r="F7" s="23">
        <v>5</v>
      </c>
      <c r="G7" s="23">
        <v>0</v>
      </c>
      <c r="H7" s="23" t="s">
        <v>96</v>
      </c>
      <c r="I7" s="23" t="s">
        <v>97</v>
      </c>
      <c r="J7" s="23" t="s">
        <v>98</v>
      </c>
      <c r="K7" s="23" t="s">
        <v>99</v>
      </c>
      <c r="L7" s="23" t="s">
        <v>100</v>
      </c>
      <c r="M7" s="23" t="s">
        <v>101</v>
      </c>
      <c r="N7" s="24" t="s">
        <v>102</v>
      </c>
      <c r="O7" s="24">
        <v>43.3</v>
      </c>
      <c r="P7" s="24">
        <v>11.5</v>
      </c>
      <c r="Q7" s="24">
        <v>85.73</v>
      </c>
      <c r="R7" s="24">
        <v>3145</v>
      </c>
      <c r="S7" s="24">
        <v>159488</v>
      </c>
      <c r="T7" s="24">
        <v>524.20000000000005</v>
      </c>
      <c r="U7" s="24">
        <v>304.25</v>
      </c>
      <c r="V7" s="24">
        <v>18164</v>
      </c>
      <c r="W7" s="24">
        <v>14.3</v>
      </c>
      <c r="X7" s="24">
        <v>1270.21</v>
      </c>
      <c r="Y7" s="24">
        <v>79.010000000000005</v>
      </c>
      <c r="Z7" s="24">
        <v>80.55</v>
      </c>
      <c r="AA7" s="24">
        <v>77.239999999999995</v>
      </c>
      <c r="AB7" s="24">
        <v>78.91</v>
      </c>
      <c r="AC7" s="24">
        <v>78.84</v>
      </c>
      <c r="AD7" s="24">
        <v>103.09</v>
      </c>
      <c r="AE7" s="24">
        <v>102.11</v>
      </c>
      <c r="AF7" s="24">
        <v>101.91</v>
      </c>
      <c r="AG7" s="24">
        <v>103.07</v>
      </c>
      <c r="AH7" s="24">
        <v>103.04</v>
      </c>
      <c r="AI7" s="24">
        <v>104.3</v>
      </c>
      <c r="AJ7" s="24">
        <v>800.13</v>
      </c>
      <c r="AK7" s="24">
        <v>844.39</v>
      </c>
      <c r="AL7" s="24">
        <v>973.67</v>
      </c>
      <c r="AM7" s="24">
        <v>1123.0999999999999</v>
      </c>
      <c r="AN7" s="24">
        <v>1099.1500000000001</v>
      </c>
      <c r="AO7" s="24">
        <v>101.24</v>
      </c>
      <c r="AP7" s="24">
        <v>124.9</v>
      </c>
      <c r="AQ7" s="24">
        <v>124.8</v>
      </c>
      <c r="AR7" s="24">
        <v>120.64</v>
      </c>
      <c r="AS7" s="24">
        <v>100.31</v>
      </c>
      <c r="AT7" s="24">
        <v>102.74</v>
      </c>
      <c r="AU7" s="24">
        <v>7.11</v>
      </c>
      <c r="AV7" s="24">
        <v>5.82</v>
      </c>
      <c r="AW7" s="24">
        <v>6.15</v>
      </c>
      <c r="AX7" s="24">
        <v>7.31</v>
      </c>
      <c r="AY7" s="24">
        <v>5.45</v>
      </c>
      <c r="AZ7" s="24">
        <v>37.24</v>
      </c>
      <c r="BA7" s="24">
        <v>33.58</v>
      </c>
      <c r="BB7" s="24">
        <v>35.42</v>
      </c>
      <c r="BC7" s="24">
        <v>39.82</v>
      </c>
      <c r="BD7" s="24">
        <v>41.03</v>
      </c>
      <c r="BE7" s="24">
        <v>47.19</v>
      </c>
      <c r="BF7" s="24">
        <v>2919.57</v>
      </c>
      <c r="BG7" s="24">
        <v>2726.77</v>
      </c>
      <c r="BH7" s="24">
        <v>2743.44</v>
      </c>
      <c r="BI7" s="24">
        <v>2804.79</v>
      </c>
      <c r="BJ7" s="24">
        <v>2469.34</v>
      </c>
      <c r="BK7" s="24">
        <v>783.8</v>
      </c>
      <c r="BL7" s="24">
        <v>778.81</v>
      </c>
      <c r="BM7" s="24">
        <v>718.49</v>
      </c>
      <c r="BN7" s="24">
        <v>743.31</v>
      </c>
      <c r="BO7" s="24">
        <v>796.8</v>
      </c>
      <c r="BP7" s="24">
        <v>798.1</v>
      </c>
      <c r="BQ7" s="24">
        <v>54.93</v>
      </c>
      <c r="BR7" s="24">
        <v>58.13</v>
      </c>
      <c r="BS7" s="24">
        <v>53.15</v>
      </c>
      <c r="BT7" s="24">
        <v>52.2</v>
      </c>
      <c r="BU7" s="24">
        <v>57.04</v>
      </c>
      <c r="BV7" s="24">
        <v>68.11</v>
      </c>
      <c r="BW7" s="24">
        <v>67.23</v>
      </c>
      <c r="BX7" s="24">
        <v>61.82</v>
      </c>
      <c r="BY7" s="24">
        <v>61.15</v>
      </c>
      <c r="BZ7" s="24">
        <v>58.41</v>
      </c>
      <c r="CA7" s="24">
        <v>54.51</v>
      </c>
      <c r="CB7" s="24">
        <v>307.94</v>
      </c>
      <c r="CC7" s="24">
        <v>294.68</v>
      </c>
      <c r="CD7" s="24">
        <v>319.43</v>
      </c>
      <c r="CE7" s="24">
        <v>307.04000000000002</v>
      </c>
      <c r="CF7" s="24">
        <v>301.5</v>
      </c>
      <c r="CG7" s="24">
        <v>222.41</v>
      </c>
      <c r="CH7" s="24">
        <v>228.21</v>
      </c>
      <c r="CI7" s="24">
        <v>246.9</v>
      </c>
      <c r="CJ7" s="24">
        <v>250.43</v>
      </c>
      <c r="CK7" s="24">
        <v>267.33999999999997</v>
      </c>
      <c r="CL7" s="24">
        <v>286.33</v>
      </c>
      <c r="CM7" s="24">
        <v>46.09</v>
      </c>
      <c r="CN7" s="24">
        <v>48.46</v>
      </c>
      <c r="CO7" s="24">
        <v>47.12</v>
      </c>
      <c r="CP7" s="24">
        <v>45.57</v>
      </c>
      <c r="CQ7" s="24">
        <v>46.74</v>
      </c>
      <c r="CR7" s="24">
        <v>55.26</v>
      </c>
      <c r="CS7" s="24">
        <v>54.54</v>
      </c>
      <c r="CT7" s="24">
        <v>52.9</v>
      </c>
      <c r="CU7" s="24">
        <v>52.63</v>
      </c>
      <c r="CV7" s="24">
        <v>52.34</v>
      </c>
      <c r="CW7" s="24">
        <v>49.92</v>
      </c>
      <c r="CX7" s="24">
        <v>71.48</v>
      </c>
      <c r="CY7" s="24">
        <v>71.86</v>
      </c>
      <c r="CZ7" s="24">
        <v>72.17</v>
      </c>
      <c r="DA7" s="24">
        <v>72.64</v>
      </c>
      <c r="DB7" s="24">
        <v>72.92</v>
      </c>
      <c r="DC7" s="24">
        <v>90.52</v>
      </c>
      <c r="DD7" s="24">
        <v>90.3</v>
      </c>
      <c r="DE7" s="24">
        <v>90.3</v>
      </c>
      <c r="DF7" s="24">
        <v>90.32</v>
      </c>
      <c r="DG7" s="24">
        <v>90.05</v>
      </c>
      <c r="DH7" s="24">
        <v>87.8</v>
      </c>
      <c r="DI7" s="24">
        <v>34.07</v>
      </c>
      <c r="DJ7" s="24">
        <v>36.29</v>
      </c>
      <c r="DK7" s="24">
        <v>38.42</v>
      </c>
      <c r="DL7" s="24">
        <v>40.590000000000003</v>
      </c>
      <c r="DM7" s="24">
        <v>42.75</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