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け_経理\ち_調査\経営比較分析表\R7（R6年度決算）\公営企業に係る経営比較分析表（令和６年度決算）の分析等について\回答\"/>
    </mc:Choice>
  </mc:AlternateContent>
  <xr:revisionPtr revIDLastSave="0" documentId="13_ncr:1_{ECA73B0D-C41E-4664-BF2B-96831F9F8B68}" xr6:coauthVersionLast="47" xr6:coauthVersionMax="47" xr10:uidLastSave="{00000000-0000-0000-0000-000000000000}"/>
  <workbookProtection workbookAlgorithmName="SHA-512" workbookHashValue="ghJB5IE52rgxxopM/IB5apdGbzk5+YRJxeWhH2NF2GpML6oDJM4QNmDypR16rofG5npB3cZUK+roYNatjL1k9w==" workbookSaltValue="AEnIuhLH2BkuY5YH4DKjZQ==" workbookSpinCount="100000" lockStructure="1"/>
  <bookViews>
    <workbookView xWindow="-12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LK79" i="4" s="1"/>
  <c r="FA7" i="5"/>
  <c r="KV79" i="4" s="1"/>
  <c r="EZ7" i="5"/>
  <c r="EX7" i="5"/>
  <c r="EW7" i="5"/>
  <c r="IM80" i="4" s="1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DV80" i="4" s="1"/>
  <c r="EI7" i="5"/>
  <c r="EH7" i="5"/>
  <c r="EG7" i="5"/>
  <c r="EZ79" i="4" s="1"/>
  <c r="EF7" i="5"/>
  <c r="EK79" i="4" s="1"/>
  <c r="EE7" i="5"/>
  <c r="ED7" i="5"/>
  <c r="EB7" i="5"/>
  <c r="BX80" i="4" s="1"/>
  <c r="EA7" i="5"/>
  <c r="BI80" i="4" s="1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LJ55" i="4" s="1"/>
  <c r="DI7" i="5"/>
  <c r="KU55" i="4" s="1"/>
  <c r="DH7" i="5"/>
  <c r="DF7" i="5"/>
  <c r="DE7" i="5"/>
  <c r="DD7" i="5"/>
  <c r="HV56" i="4" s="1"/>
  <c r="DC7" i="5"/>
  <c r="DB7" i="5"/>
  <c r="DA7" i="5"/>
  <c r="IZ55" i="4" s="1"/>
  <c r="CZ7" i="5"/>
  <c r="CY7" i="5"/>
  <c r="CX7" i="5"/>
  <c r="CW7" i="5"/>
  <c r="GR55" i="4" s="1"/>
  <c r="CU7" i="5"/>
  <c r="CT7" i="5"/>
  <c r="CS7" i="5"/>
  <c r="CR7" i="5"/>
  <c r="DS56" i="4" s="1"/>
  <c r="CQ7" i="5"/>
  <c r="CP7" i="5"/>
  <c r="CO7" i="5"/>
  <c r="EW55" i="4" s="1"/>
  <c r="CN7" i="5"/>
  <c r="EH55" i="4" s="1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IK34" i="4" s="1"/>
  <c r="BL7" i="5"/>
  <c r="HV34" i="4" s="1"/>
  <c r="BK7" i="5"/>
  <c r="BJ7" i="5"/>
  <c r="BI7" i="5"/>
  <c r="IZ33" i="4" s="1"/>
  <c r="BH7" i="5"/>
  <c r="BG7" i="5"/>
  <c r="BF7" i="5"/>
  <c r="BE7" i="5"/>
  <c r="GR33" i="4" s="1"/>
  <c r="BC7" i="5"/>
  <c r="BB7" i="5"/>
  <c r="BA7" i="5"/>
  <c r="AZ7" i="5"/>
  <c r="DS34" i="4" s="1"/>
  <c r="AY7" i="5"/>
  <c r="AX7" i="5"/>
  <c r="AW7" i="5"/>
  <c r="EW33" i="4" s="1"/>
  <c r="AV7" i="5"/>
  <c r="AU7" i="5"/>
  <c r="AT7" i="5"/>
  <c r="AR7" i="5"/>
  <c r="BX34" i="4" s="1"/>
  <c r="AQ7" i="5"/>
  <c r="BI34" i="4" s="1"/>
  <c r="AP7" i="5"/>
  <c r="AO7" i="5"/>
  <c r="AN7" i="5"/>
  <c r="P34" i="4" s="1"/>
  <c r="AM7" i="5"/>
  <c r="BX33" i="4" s="1"/>
  <c r="AL7" i="5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I90" i="4"/>
  <c r="H90" i="4"/>
  <c r="G90" i="4"/>
  <c r="E90" i="4"/>
  <c r="D90" i="4"/>
  <c r="C90" i="4"/>
  <c r="MO80" i="4"/>
  <c r="LZ80" i="4"/>
  <c r="LK80" i="4"/>
  <c r="KG80" i="4"/>
  <c r="JB80" i="4"/>
  <c r="HI80" i="4"/>
  <c r="GT80" i="4"/>
  <c r="FO80" i="4"/>
  <c r="EZ80" i="4"/>
  <c r="EK80" i="4"/>
  <c r="DG80" i="4"/>
  <c r="AT80" i="4"/>
  <c r="AE80" i="4"/>
  <c r="MO79" i="4"/>
  <c r="LZ79" i="4"/>
  <c r="KG79" i="4"/>
  <c r="JB79" i="4"/>
  <c r="IM79" i="4"/>
  <c r="HX79" i="4"/>
  <c r="HI79" i="4"/>
  <c r="GT79" i="4"/>
  <c r="FO79" i="4"/>
  <c r="DV79" i="4"/>
  <c r="DG79" i="4"/>
  <c r="BI79" i="4"/>
  <c r="AT79" i="4"/>
  <c r="AE79" i="4"/>
  <c r="MN56" i="4"/>
  <c r="LY56" i="4"/>
  <c r="LJ56" i="4"/>
  <c r="KF56" i="4"/>
  <c r="IZ56" i="4"/>
  <c r="IK56" i="4"/>
  <c r="HG56" i="4"/>
  <c r="GR56" i="4"/>
  <c r="FL56" i="4"/>
  <c r="EW56" i="4"/>
  <c r="EH56" i="4"/>
  <c r="DD56" i="4"/>
  <c r="BI56" i="4"/>
  <c r="AT56" i="4"/>
  <c r="AE56" i="4"/>
  <c r="MN55" i="4"/>
  <c r="LY55" i="4"/>
  <c r="KF55" i="4"/>
  <c r="IK55" i="4"/>
  <c r="HV55" i="4"/>
  <c r="HG55" i="4"/>
  <c r="FL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HG34" i="4"/>
  <c r="GR34" i="4"/>
  <c r="FL34" i="4"/>
  <c r="EW34" i="4"/>
  <c r="EH34" i="4"/>
  <c r="DD34" i="4"/>
  <c r="AT34" i="4"/>
  <c r="AE34" i="4"/>
  <c r="MN33" i="4"/>
  <c r="LY33" i="4"/>
  <c r="LJ33" i="4"/>
  <c r="KF33" i="4"/>
  <c r="IK33" i="4"/>
  <c r="HV33" i="4"/>
  <c r="HG33" i="4"/>
  <c r="FL33" i="4"/>
  <c r="EH33" i="4"/>
  <c r="DS33" i="4"/>
  <c r="DD33" i="4"/>
  <c r="BI33" i="4"/>
  <c r="AT33" i="4"/>
  <c r="AE33" i="4"/>
  <c r="LP12" i="4"/>
  <c r="ID12" i="4"/>
  <c r="CN12" i="4"/>
  <c r="AU12" i="4"/>
  <c r="LP10" i="4"/>
  <c r="JW10" i="4"/>
  <c r="EG10" i="4"/>
  <c r="CN10" i="4"/>
  <c r="JW8" i="4"/>
  <c r="ID8" i="4"/>
  <c r="EG8" i="4"/>
  <c r="AU8" i="4"/>
  <c r="B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HX78" i="4" l="1"/>
  <c r="HV54" i="4"/>
  <c r="HV32" i="4"/>
  <c r="EK78" i="4"/>
  <c r="EH54" i="4"/>
  <c r="EH32" i="4"/>
  <c r="AT78" i="4"/>
  <c r="AT54" i="4"/>
  <c r="AT32" i="4"/>
  <c r="LK78" i="4"/>
  <c r="LJ54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P78" i="4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</calcChain>
</file>

<file path=xl/sharedStrings.xml><?xml version="1.0" encoding="utf-8"?>
<sst xmlns="http://schemas.openxmlformats.org/spreadsheetml/2006/main" count="343" uniqueCount="201">
  <si>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</si>
  <si>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</si>
  <si>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</si>
  <si>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</si>
  <si>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</si>
  <si>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</si>
  <si>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</si>
  <si>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</si>
  <si>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</si>
  <si>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</si>
  <si>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</si>
  <si>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</si>
  <si>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</si>
  <si>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</si>
  <si>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</si>
  <si>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</si>
  <si>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</si>
  <si>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</si>
  <si>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</si>
  <si>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</si>
  <si>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</si>
  <si>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</si>
  <si>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</si>
  <si>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</si>
  <si>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</si>
  <si>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</si>
  <si>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</si>
  <si>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</si>
  <si>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</si>
  <si>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</si>
  <si>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</si>
  <si>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</si>
  <si>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</si>
  <si>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</si>
  <si>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</si>
  <si>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</si>
  <si>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</si>
  <si>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</si>
  <si>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</si>
  <si>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</si>
  <si>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</si>
  <si>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</si>
  <si>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</si>
  <si>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</si>
  <si>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</si>
  <si>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</si>
  <si>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</si>
  <si>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</si>
  <si>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</si>
  <si>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</si>
  <si>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</si>
  <si>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</si>
  <si>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</si>
  <si>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</si>
  <si>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</si>
  <si>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</si>
  <si>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</si>
  <si>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</si>
  <si>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</si>
  <si>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</si>
  <si>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</si>
  <si>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</si>
  <si>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</si>
  <si>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</si>
  <si>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</si>
  <si>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</si>
  <si>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</si>
  <si>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</si>
  <si>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</si>
  <si>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</si>
  <si>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</si>
  <si>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</si>
  <si>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</si>
  <si>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</si>
  <si>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</si>
  <si>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</si>
  <si>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</si>
  <si>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</si>
  <si>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</si>
  <si>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</si>
  <si>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</si>
  <si>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</si>
  <si>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</si>
  <si>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</si>
  <si>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</si>
  <si>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</si>
  <si>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</si>
  <si>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</si>
  <si>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</si>
  <si>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</si>
  <si>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</si>
  <si>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</si>
  <si>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</si>
  <si>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</si>
  <si>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</si>
  <si>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</si>
  <si>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</si>
  <si>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</si>
  <si>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</si>
  <si>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</si>
  <si>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</si>
  <si>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</si>
  <si>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</si>
  <si>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</si>
  <si>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</si>
  <si>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</si>
  <si>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</si>
  <si>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</si>
  <si>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</si>
  <si>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</si>
  <si>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</si>
  <si>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</si>
  <si>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</si>
  <si>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</si>
  <si>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</si>
  <si>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</si>
  <si>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</si>
  <si>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</si>
  <si>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</si>
  <si>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</si>
  <si>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</si>
  <si>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</si>
  <si>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</si>
  <si>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</si>
  <si>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</si>
  <si>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</si>
  <si>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</si>
  <si>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</si>
  <si>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</si>
  <si>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</si>
  <si>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</si>
  <si>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</si>
  <si>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</si>
  <si>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</si>
  <si>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</si>
  <si>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</si>
  <si>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</si>
  <si>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</si>
  <si>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</si>
  <si>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</si>
  <si>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</si>
  <si>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</si>
  <si>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</si>
  <si>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</si>
  <si>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</si>
  <si>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</si>
  <si>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</si>
  <si>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</si>
  <si>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</si>
  <si>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</si>
  <si>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</si>
  <si>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</si>
  <si>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</si>
  <si>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</si>
  <si>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</si>
  <si>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</si>
  <si>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</si>
  <si>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</si>
  <si>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</si>
  <si>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</si>
  <si>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</si>
  <si>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</si>
  <si>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</si>
  <si>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</si>
  <si>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</si>
  <si>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</si>
  <si>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</si>
  <si>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</si>
  <si>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</si>
  <si>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</si>
  <si>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</si>
  <si>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</si>
  <si>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</si>
  <si>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</si>
  <si>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</si>
  <si>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</si>
  <si>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</si>
  <si>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</si>
  <si>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</si>
  <si>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青森県</t>
  </si>
  <si>
    <t>板柳町</t>
  </si>
  <si>
    <t>国保板柳中央病院</t>
  </si>
  <si>
    <t>当然財務</t>
  </si>
  <si>
    <t>病院事業</t>
  </si>
  <si>
    <t>一般病院</t>
  </si>
  <si>
    <t>50床以上～100床未満</t>
  </si>
  <si>
    <t>非設置</t>
  </si>
  <si>
    <t>直営</t>
  </si>
  <si>
    <t>訓</t>
  </si>
  <si>
    <t>救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</si>
  <si>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</si>
  <si>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</si>
  <si>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</si>
  <si>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</si>
  <si>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</si>
  <si>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</si>
  <si>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</si>
  <si>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有形固定資産、器械備品ともに老朽化が進んでいるため、計画的な更新を推進している。一方で、１床当たりの有形固定資産は類似病院平均を上回っているため、過大な投資にならないよう有形固定資産、器械備品の更新には注意が必要である。</t>
    <phoneticPr fontId="5"/>
  </si>
  <si>
    <t>当院は、救急告示病院（二次）として、津軽圏域北部の救急医療の一端を担っている。また、急性期の治療を経過した患者や、在宅において療養を行っている患者等の受入れを行っており、患者の在宅復帰支援等を行う機能も有しており、地域包括ケアシステムを支える役割を担っている。</t>
    <phoneticPr fontId="5"/>
  </si>
  <si>
    <t>経常収支比率、医業収支比率、病床利用率は類似病院平均値を上回ることが出来ている。また、職員給与費、材料費対医業収益比率は類似病院平均を下回ることが出来ており、今後も継続していきたい。なお、累積欠損金は令和元年度末にて解消となった。一方で入院・外来患者の１人１日当たりの収益は類似病院の平均値には達していない状態であり、さらなる改善に向けた取組を検討する必要がある。</t>
    <rPh sb="34" eb="36">
      <t>デキ</t>
    </rPh>
    <rPh sb="82" eb="84">
      <t>ケイゾク</t>
    </rPh>
    <phoneticPr fontId="5"/>
  </si>
  <si>
    <t>現在の経営状況としては、概ね前年度と同程度の水準を見せている。今後、老朽化した施設や機械等を計画的に更新し、地域住民が必要とする医療を過不足なく提供できるよう、より効率的で安定した経営が必要となる。</t>
    <rPh sb="12" eb="13">
      <t>オオム</t>
    </rPh>
    <rPh sb="14" eb="17">
      <t>ゼンネンド</t>
    </rPh>
    <rPh sb="18" eb="21">
      <t>ドウテイド</t>
    </rPh>
    <rPh sb="22" eb="24">
      <t>スイジュン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</si>
</sst>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10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1.xml" />
</Relationships>
</file>

<file path=xl/charts/_rels/chart1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2.xml" />
</Relationships>
</file>

<file path=xl/charts/_rels/chart1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3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72</c:v>
                </c:pt>
                <c:pt idx="1">
                  <c:v>72.8</c:v>
                </c:pt>
                <c:pt idx="2">
                  <c:v>67.400000000000006</c:v>
                </c:pt>
                <c:pt idx="3">
                  <c:v>80</c:v>
                </c:pt>
                <c:pt idx="4">
                  <c:v>81.900000000000006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9-4272-8546-9C8F76FC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9-4272-8546-9C8F76FC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6968</c:v>
                </c:pt>
                <c:pt idx="1">
                  <c:v>6801</c:v>
                </c:pt>
                <c:pt idx="2">
                  <c:v>6911</c:v>
                </c:pt>
                <c:pt idx="3">
                  <c:v>6758</c:v>
                </c:pt>
                <c:pt idx="4">
                  <c:v>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5-4341-8AEF-984CB4A2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5-4341-8AEF-984CB4A2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24279</c:v>
                </c:pt>
                <c:pt idx="1">
                  <c:v>25205</c:v>
                </c:pt>
                <c:pt idx="2">
                  <c:v>25179</c:v>
                </c:pt>
                <c:pt idx="3">
                  <c:v>24589</c:v>
                </c:pt>
                <c:pt idx="4">
                  <c:v>24511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F-42DB-91B0-98507F92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F-42DB-91B0-98507F92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4-4891-84C9-790BF502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4-4891-84C9-790BF502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82.1</c:v>
                </c:pt>
                <c:pt idx="1">
                  <c:v>82.9</c:v>
                </c:pt>
                <c:pt idx="2">
                  <c:v>75</c:v>
                </c:pt>
                <c:pt idx="3">
                  <c:v>77.099999999999994</c:v>
                </c:pt>
                <c:pt idx="4">
                  <c:v>75.400000000000006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E-4459-B43E-079735AF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E-4459-B43E-079735AF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88.6</c:v>
                </c:pt>
                <c:pt idx="1">
                  <c:v>89.3</c:v>
                </c:pt>
                <c:pt idx="2">
                  <c:v>81.3</c:v>
                </c:pt>
                <c:pt idx="3">
                  <c:v>83.2</c:v>
                </c:pt>
                <c:pt idx="4">
                  <c:v>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4-4086-8688-ACDCA4D5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4-4086-8688-ACDCA4D5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108.2</c:v>
                </c:pt>
                <c:pt idx="2">
                  <c:v>99.8</c:v>
                </c:pt>
                <c:pt idx="3">
                  <c:v>101.9</c:v>
                </c:pt>
                <c:pt idx="4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6-4A39-8B5F-DB66448C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6-4A39-8B5F-DB66448C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71</c:v>
                </c:pt>
                <c:pt idx="1">
                  <c:v>71.599999999999994</c:v>
                </c:pt>
                <c:pt idx="2">
                  <c:v>70.8</c:v>
                </c:pt>
                <c:pt idx="3">
                  <c:v>72.3</c:v>
                </c:pt>
                <c:pt idx="4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6-49E3-A6A0-CBE9F334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6-49E3-A6A0-CBE9F334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70.8</c:v>
                </c:pt>
                <c:pt idx="2">
                  <c:v>72.900000000000006</c:v>
                </c:pt>
                <c:pt idx="3">
                  <c:v>75.099999999999994</c:v>
                </c:pt>
                <c:pt idx="4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C15-8C2D-BAB72AE8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6-4C15-8C2D-BAB72AE8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48392500</c:v>
                </c:pt>
                <c:pt idx="1">
                  <c:v>49454975</c:v>
                </c:pt>
                <c:pt idx="2">
                  <c:v>51342138</c:v>
                </c:pt>
                <c:pt idx="3">
                  <c:v>53627701</c:v>
                </c:pt>
                <c:pt idx="4">
                  <c:v>53629675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4-4F8F-BCE7-7958B84A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F8F-BCE7-7958B84A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10.4</c:v>
                </c:pt>
                <c:pt idx="1">
                  <c:v>11.3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6-4D20-B3C4-6E34D0BB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D20-B3C4-6E34D0BB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57.1</c:v>
                </c:pt>
                <c:pt idx="1">
                  <c:v>57.1</c:v>
                </c:pt>
                <c:pt idx="2">
                  <c:v>64.5</c:v>
                </c:pt>
                <c:pt idx="3">
                  <c:v>61.4</c:v>
                </c:pt>
                <c:pt idx="4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4-4D3D-B639-7538DAA9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4-4D3D-B639-7538DAA9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O1" zoomScaleNormal="100" zoomScaleSheetLayoutView="70" workbookViewId="0">
      <selection activeCell="NJ70" sqref="NJ70:NX8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15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15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65" t="str">
        <f>データ!H6</f>
        <v>青森県板柳町　国保板柳中央病院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15">
      <c r="A8" s="2"/>
      <c r="B8" s="72" t="str">
        <f>データ!K6</f>
        <v>当然財務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4"/>
      <c r="AU8" s="72" t="str">
        <f>データ!L6</f>
        <v>病院事業</v>
      </c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4"/>
      <c r="CN8" s="72" t="str">
        <f>データ!M6</f>
        <v>一般病院</v>
      </c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4"/>
      <c r="EG8" s="72" t="str">
        <f>データ!N6</f>
        <v>50床以上～100床未満</v>
      </c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4"/>
      <c r="FZ8" s="72" t="str">
        <f>データ!O7</f>
        <v>非設置</v>
      </c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4"/>
      <c r="ID8" s="75">
        <f>データ!Z6</f>
        <v>45</v>
      </c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7"/>
      <c r="JW8" s="75">
        <f>データ!AA6</f>
        <v>32</v>
      </c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7"/>
      <c r="LP8" s="75" t="str">
        <f>データ!AB6</f>
        <v>-</v>
      </c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7"/>
      <c r="NI8" s="3"/>
      <c r="NJ8" s="78" t="s">
        <v>10</v>
      </c>
      <c r="NK8" s="79"/>
      <c r="NL8" s="80" t="s">
        <v>11</v>
      </c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1"/>
      <c r="NX8" s="3"/>
    </row>
    <row r="9" spans="1:388" ht="18.75" customHeight="1" x14ac:dyDescent="0.15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82" t="s">
        <v>20</v>
      </c>
      <c r="NK9" s="83"/>
      <c r="NL9" s="84" t="s">
        <v>21</v>
      </c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5"/>
      <c r="NX9" s="3"/>
    </row>
    <row r="10" spans="1:388" ht="18.75" customHeight="1" x14ac:dyDescent="0.15">
      <c r="A10" s="2"/>
      <c r="B10" s="72" t="str">
        <f>データ!P6</f>
        <v>直営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75">
        <f>データ!Q6</f>
        <v>6</v>
      </c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7"/>
      <c r="CN10" s="72" t="str">
        <f>データ!R6</f>
        <v>-</v>
      </c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4"/>
      <c r="EG10" s="72" t="str">
        <f>データ!S6</f>
        <v>訓</v>
      </c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4"/>
      <c r="FZ10" s="72" t="str">
        <f>データ!T6</f>
        <v>救</v>
      </c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4"/>
      <c r="ID10" s="75" t="str">
        <f>データ!AC6</f>
        <v>-</v>
      </c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7"/>
      <c r="JW10" s="75" t="str">
        <f>データ!AD6</f>
        <v>-</v>
      </c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7"/>
      <c r="LP10" s="75">
        <f>データ!AE6</f>
        <v>77</v>
      </c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7"/>
      <c r="NI10" s="2"/>
      <c r="NJ10" s="86" t="s">
        <v>22</v>
      </c>
      <c r="NK10" s="87"/>
      <c r="NL10" s="88" t="s">
        <v>23</v>
      </c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89"/>
      <c r="NX10" s="3"/>
    </row>
    <row r="11" spans="1:388" ht="18.75" customHeight="1" x14ac:dyDescent="0.15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75">
        <f>データ!U6</f>
        <v>12198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7"/>
      <c r="AU12" s="75">
        <f>データ!V6</f>
        <v>5825</v>
      </c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7"/>
      <c r="CN12" s="72" t="str">
        <f>データ!W6</f>
        <v>第２種該当</v>
      </c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4"/>
      <c r="EG12" s="72" t="str">
        <f>データ!X6</f>
        <v>-</v>
      </c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4"/>
      <c r="FZ12" s="72" t="str">
        <f>データ!Y6</f>
        <v>１０：１</v>
      </c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4"/>
      <c r="ID12" s="75">
        <f>データ!AF6</f>
        <v>45</v>
      </c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7"/>
      <c r="JW12" s="75">
        <f>データ!AG6</f>
        <v>32</v>
      </c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7"/>
      <c r="LP12" s="75">
        <f>データ!AH6</f>
        <v>77</v>
      </c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7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15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8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10"/>
      <c r="B16" s="5"/>
      <c r="C16" s="6"/>
      <c r="D16" s="6"/>
      <c r="E16" s="6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6"/>
      <c r="NF16" s="6"/>
      <c r="NG16" s="6"/>
      <c r="NH16" s="7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15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198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103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108.2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99.8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101.9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100.8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88.6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89.3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81.3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83.2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81.3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82.1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82.9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75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77.099999999999994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75.400000000000006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72.8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67.400000000000006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80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81.900000000000006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100.7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103.6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101.9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96.7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93.7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73.8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75.5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74.599999999999994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73.599999999999994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71.2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69.900000000000006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71.599999999999994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70.8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69.7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67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62.3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62.1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60.2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60.6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62.8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199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197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24279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25205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25179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24589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24511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6968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6801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6911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6758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6614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57.1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57.1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64.5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61.4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62.9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10.4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11.3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9.6999999999999993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9.8000000000000007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10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27227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28176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29348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29723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30242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9509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9548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9992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9779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9547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77.7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75.7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75.400000000000006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77.5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80.900000000000006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15.7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14.6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15.1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14.9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14.8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200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 x14ac:dyDescent="0.15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0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0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71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71.599999999999994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70.8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72.3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73.599999999999994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70.599999999999994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70.8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72.900000000000006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75.099999999999994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74.8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48392500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49454975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51342138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53627701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53629675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 x14ac:dyDescent="0.15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136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131.30000000000001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133.6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144.6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168.7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56.9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58.3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59.2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59.8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60.6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72.5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72.3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72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72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72.400000000000006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42330999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43068047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44341948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45796115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48319566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 x14ac:dyDescent="0.15">
      <c r="B85" s="146" t="s">
        <v>90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99</v>
      </c>
      <c r="L89" s="31" t="s">
        <v>100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73XR7VBtGFKoJgIeAM7IggIaIYSboWX+cI3d2NTv2qaELf5DQoj9Dy388jRjHduEP/NPckn8g56vKoD/hpstmQ==" saltValue="mJNMba/wGXEecYo4DxFVfA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101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102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103</v>
      </c>
      <c r="B3" s="36" t="s">
        <v>104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7" t="s">
        <v>110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112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113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114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115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116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117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118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119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120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121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122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123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124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125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 x14ac:dyDescent="0.15">
      <c r="A5" s="35" t="s">
        <v>126</v>
      </c>
      <c r="B5" s="48"/>
      <c r="C5" s="48"/>
      <c r="D5" s="48"/>
      <c r="E5" s="48"/>
      <c r="F5" s="48"/>
      <c r="G5" s="48"/>
      <c r="H5" s="49" t="s">
        <v>127</v>
      </c>
      <c r="I5" s="49" t="s">
        <v>128</v>
      </c>
      <c r="J5" s="49" t="s">
        <v>129</v>
      </c>
      <c r="K5" s="49" t="s">
        <v>1</v>
      </c>
      <c r="L5" s="49" t="s">
        <v>2</v>
      </c>
      <c r="M5" s="49" t="s">
        <v>3</v>
      </c>
      <c r="N5" s="49" t="s">
        <v>130</v>
      </c>
      <c r="O5" s="49" t="s">
        <v>5</v>
      </c>
      <c r="P5" s="49" t="s">
        <v>131</v>
      </c>
      <c r="Q5" s="49" t="s">
        <v>132</v>
      </c>
      <c r="R5" s="49" t="s">
        <v>133</v>
      </c>
      <c r="S5" s="49" t="s">
        <v>134</v>
      </c>
      <c r="T5" s="49" t="s">
        <v>135</v>
      </c>
      <c r="U5" s="49" t="s">
        <v>136</v>
      </c>
      <c r="V5" s="49" t="s">
        <v>137</v>
      </c>
      <c r="W5" s="49" t="s">
        <v>138</v>
      </c>
      <c r="X5" s="49" t="s">
        <v>139</v>
      </c>
      <c r="Y5" s="49" t="s">
        <v>140</v>
      </c>
      <c r="Z5" s="49" t="s">
        <v>141</v>
      </c>
      <c r="AA5" s="49" t="s">
        <v>142</v>
      </c>
      <c r="AB5" s="49" t="s">
        <v>143</v>
      </c>
      <c r="AC5" s="49" t="s">
        <v>144</v>
      </c>
      <c r="AD5" s="49" t="s">
        <v>145</v>
      </c>
      <c r="AE5" s="49" t="s">
        <v>146</v>
      </c>
      <c r="AF5" s="49" t="s">
        <v>147</v>
      </c>
      <c r="AG5" s="49" t="s">
        <v>148</v>
      </c>
      <c r="AH5" s="49" t="s">
        <v>149</v>
      </c>
      <c r="AI5" s="49" t="s">
        <v>150</v>
      </c>
      <c r="AJ5" s="49" t="s">
        <v>151</v>
      </c>
      <c r="AK5" s="49" t="s">
        <v>152</v>
      </c>
      <c r="AL5" s="49" t="s">
        <v>153</v>
      </c>
      <c r="AM5" s="49" t="s">
        <v>154</v>
      </c>
      <c r="AN5" s="49" t="s">
        <v>155</v>
      </c>
      <c r="AO5" s="49" t="s">
        <v>156</v>
      </c>
      <c r="AP5" s="49" t="s">
        <v>157</v>
      </c>
      <c r="AQ5" s="49" t="s">
        <v>158</v>
      </c>
      <c r="AR5" s="49" t="s">
        <v>159</v>
      </c>
      <c r="AS5" s="49" t="s">
        <v>160</v>
      </c>
      <c r="AT5" s="49" t="s">
        <v>161</v>
      </c>
      <c r="AU5" s="49" t="s">
        <v>151</v>
      </c>
      <c r="AV5" s="49" t="s">
        <v>152</v>
      </c>
      <c r="AW5" s="49" t="s">
        <v>153</v>
      </c>
      <c r="AX5" s="49" t="s">
        <v>162</v>
      </c>
      <c r="AY5" s="49" t="s">
        <v>155</v>
      </c>
      <c r="AZ5" s="49" t="s">
        <v>156</v>
      </c>
      <c r="BA5" s="49" t="s">
        <v>157</v>
      </c>
      <c r="BB5" s="49" t="s">
        <v>158</v>
      </c>
      <c r="BC5" s="49" t="s">
        <v>159</v>
      </c>
      <c r="BD5" s="49" t="s">
        <v>160</v>
      </c>
      <c r="BE5" s="49" t="s">
        <v>161</v>
      </c>
      <c r="BF5" s="49" t="s">
        <v>163</v>
      </c>
      <c r="BG5" s="49" t="s">
        <v>152</v>
      </c>
      <c r="BH5" s="49" t="s">
        <v>153</v>
      </c>
      <c r="BI5" s="49" t="s">
        <v>164</v>
      </c>
      <c r="BJ5" s="49" t="s">
        <v>155</v>
      </c>
      <c r="BK5" s="49" t="s">
        <v>156</v>
      </c>
      <c r="BL5" s="49" t="s">
        <v>157</v>
      </c>
      <c r="BM5" s="49" t="s">
        <v>158</v>
      </c>
      <c r="BN5" s="49" t="s">
        <v>159</v>
      </c>
      <c r="BO5" s="49" t="s">
        <v>160</v>
      </c>
      <c r="BP5" s="49" t="s">
        <v>165</v>
      </c>
      <c r="BQ5" s="49" t="s">
        <v>151</v>
      </c>
      <c r="BR5" s="49" t="s">
        <v>166</v>
      </c>
      <c r="BS5" s="49" t="s">
        <v>167</v>
      </c>
      <c r="BT5" s="49" t="s">
        <v>154</v>
      </c>
      <c r="BU5" s="49" t="s">
        <v>155</v>
      </c>
      <c r="BV5" s="49" t="s">
        <v>156</v>
      </c>
      <c r="BW5" s="49" t="s">
        <v>157</v>
      </c>
      <c r="BX5" s="49" t="s">
        <v>158</v>
      </c>
      <c r="BY5" s="49" t="s">
        <v>159</v>
      </c>
      <c r="BZ5" s="49" t="s">
        <v>160</v>
      </c>
      <c r="CA5" s="49" t="s">
        <v>150</v>
      </c>
      <c r="CB5" s="49" t="s">
        <v>151</v>
      </c>
      <c r="CC5" s="49" t="s">
        <v>166</v>
      </c>
      <c r="CD5" s="49" t="s">
        <v>167</v>
      </c>
      <c r="CE5" s="49" t="s">
        <v>168</v>
      </c>
      <c r="CF5" s="49" t="s">
        <v>155</v>
      </c>
      <c r="CG5" s="49" t="s">
        <v>156</v>
      </c>
      <c r="CH5" s="49" t="s">
        <v>157</v>
      </c>
      <c r="CI5" s="49" t="s">
        <v>158</v>
      </c>
      <c r="CJ5" s="49" t="s">
        <v>159</v>
      </c>
      <c r="CK5" s="49" t="s">
        <v>160</v>
      </c>
      <c r="CL5" s="49" t="s">
        <v>150</v>
      </c>
      <c r="CM5" s="49" t="s">
        <v>151</v>
      </c>
      <c r="CN5" s="49" t="s">
        <v>152</v>
      </c>
      <c r="CO5" s="49" t="s">
        <v>169</v>
      </c>
      <c r="CP5" s="49" t="s">
        <v>164</v>
      </c>
      <c r="CQ5" s="49" t="s">
        <v>155</v>
      </c>
      <c r="CR5" s="49" t="s">
        <v>156</v>
      </c>
      <c r="CS5" s="49" t="s">
        <v>157</v>
      </c>
      <c r="CT5" s="49" t="s">
        <v>158</v>
      </c>
      <c r="CU5" s="49" t="s">
        <v>159</v>
      </c>
      <c r="CV5" s="49" t="s">
        <v>160</v>
      </c>
      <c r="CW5" s="49" t="s">
        <v>170</v>
      </c>
      <c r="CX5" s="49" t="s">
        <v>171</v>
      </c>
      <c r="CY5" s="49" t="s">
        <v>152</v>
      </c>
      <c r="CZ5" s="49" t="s">
        <v>153</v>
      </c>
      <c r="DA5" s="49" t="s">
        <v>154</v>
      </c>
      <c r="DB5" s="49" t="s">
        <v>155</v>
      </c>
      <c r="DC5" s="49" t="s">
        <v>156</v>
      </c>
      <c r="DD5" s="49" t="s">
        <v>157</v>
      </c>
      <c r="DE5" s="49" t="s">
        <v>158</v>
      </c>
      <c r="DF5" s="49" t="s">
        <v>159</v>
      </c>
      <c r="DG5" s="49" t="s">
        <v>160</v>
      </c>
      <c r="DH5" s="49" t="s">
        <v>165</v>
      </c>
      <c r="DI5" s="49" t="s">
        <v>172</v>
      </c>
      <c r="DJ5" s="49" t="s">
        <v>173</v>
      </c>
      <c r="DK5" s="49" t="s">
        <v>174</v>
      </c>
      <c r="DL5" s="49" t="s">
        <v>175</v>
      </c>
      <c r="DM5" s="49" t="s">
        <v>155</v>
      </c>
      <c r="DN5" s="49" t="s">
        <v>156</v>
      </c>
      <c r="DO5" s="49" t="s">
        <v>157</v>
      </c>
      <c r="DP5" s="49" t="s">
        <v>158</v>
      </c>
      <c r="DQ5" s="49" t="s">
        <v>159</v>
      </c>
      <c r="DR5" s="49" t="s">
        <v>160</v>
      </c>
      <c r="DS5" s="49" t="s">
        <v>165</v>
      </c>
      <c r="DT5" s="49" t="s">
        <v>151</v>
      </c>
      <c r="DU5" s="49" t="s">
        <v>166</v>
      </c>
      <c r="DV5" s="49" t="s">
        <v>169</v>
      </c>
      <c r="DW5" s="49" t="s">
        <v>154</v>
      </c>
      <c r="DX5" s="49" t="s">
        <v>155</v>
      </c>
      <c r="DY5" s="49" t="s">
        <v>156</v>
      </c>
      <c r="DZ5" s="49" t="s">
        <v>157</v>
      </c>
      <c r="EA5" s="49" t="s">
        <v>158</v>
      </c>
      <c r="EB5" s="49" t="s">
        <v>159</v>
      </c>
      <c r="EC5" s="49" t="s">
        <v>160</v>
      </c>
      <c r="ED5" s="49" t="s">
        <v>165</v>
      </c>
      <c r="EE5" s="49" t="s">
        <v>151</v>
      </c>
      <c r="EF5" s="49" t="s">
        <v>166</v>
      </c>
      <c r="EG5" s="49" t="s">
        <v>174</v>
      </c>
      <c r="EH5" s="49" t="s">
        <v>164</v>
      </c>
      <c r="EI5" s="49" t="s">
        <v>155</v>
      </c>
      <c r="EJ5" s="49" t="s">
        <v>156</v>
      </c>
      <c r="EK5" s="49" t="s">
        <v>157</v>
      </c>
      <c r="EL5" s="49" t="s">
        <v>158</v>
      </c>
      <c r="EM5" s="49" t="s">
        <v>159</v>
      </c>
      <c r="EN5" s="49" t="s">
        <v>160</v>
      </c>
      <c r="EO5" s="49" t="s">
        <v>165</v>
      </c>
      <c r="EP5" s="49" t="s">
        <v>151</v>
      </c>
      <c r="EQ5" s="49" t="s">
        <v>166</v>
      </c>
      <c r="ER5" s="49" t="s">
        <v>169</v>
      </c>
      <c r="ES5" s="49" t="s">
        <v>175</v>
      </c>
      <c r="ET5" s="49" t="s">
        <v>155</v>
      </c>
      <c r="EU5" s="49" t="s">
        <v>156</v>
      </c>
      <c r="EV5" s="49" t="s">
        <v>157</v>
      </c>
      <c r="EW5" s="49" t="s">
        <v>158</v>
      </c>
      <c r="EX5" s="49" t="s">
        <v>159</v>
      </c>
      <c r="EY5" s="49" t="s">
        <v>176</v>
      </c>
      <c r="EZ5" s="49" t="s">
        <v>165</v>
      </c>
      <c r="FA5" s="49" t="s">
        <v>171</v>
      </c>
      <c r="FB5" s="49" t="s">
        <v>152</v>
      </c>
      <c r="FC5" s="49" t="s">
        <v>169</v>
      </c>
      <c r="FD5" s="49" t="s">
        <v>154</v>
      </c>
      <c r="FE5" s="49" t="s">
        <v>155</v>
      </c>
      <c r="FF5" s="49" t="s">
        <v>156</v>
      </c>
      <c r="FG5" s="49" t="s">
        <v>157</v>
      </c>
      <c r="FH5" s="49" t="s">
        <v>158</v>
      </c>
      <c r="FI5" s="49" t="s">
        <v>159</v>
      </c>
      <c r="FJ5" s="49" t="s">
        <v>160</v>
      </c>
    </row>
    <row r="6" spans="1:166" s="54" customFormat="1" x14ac:dyDescent="0.15">
      <c r="A6" s="35" t="s">
        <v>177</v>
      </c>
      <c r="B6" s="50">
        <f>B8</f>
        <v>2024</v>
      </c>
      <c r="C6" s="50">
        <f t="shared" ref="C6:M6" si="2">C8</f>
        <v>23817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2" t="str">
        <f>IF(H8&lt;&gt;I8,H8,"")&amp;IF(I8&lt;&gt;J8,I8,"")&amp;"　"&amp;J8</f>
        <v>青森県板柳町　国保板柳中央病院</v>
      </c>
      <c r="I6" s="153"/>
      <c r="J6" s="154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6</v>
      </c>
      <c r="R6" s="50" t="str">
        <f t="shared" si="3"/>
        <v>-</v>
      </c>
      <c r="S6" s="50" t="str">
        <f t="shared" si="3"/>
        <v>訓</v>
      </c>
      <c r="T6" s="50" t="str">
        <f t="shared" si="3"/>
        <v>救</v>
      </c>
      <c r="U6" s="51">
        <f>U8</f>
        <v>12198</v>
      </c>
      <c r="V6" s="51">
        <f>V8</f>
        <v>5825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45</v>
      </c>
      <c r="AA6" s="51">
        <f t="shared" si="3"/>
        <v>32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77</v>
      </c>
      <c r="AF6" s="51">
        <f t="shared" si="3"/>
        <v>45</v>
      </c>
      <c r="AG6" s="51">
        <f t="shared" si="3"/>
        <v>32</v>
      </c>
      <c r="AH6" s="51">
        <f t="shared" si="3"/>
        <v>77</v>
      </c>
      <c r="AI6" s="52">
        <f>IF(AI8="-",NA(),AI8)</f>
        <v>103</v>
      </c>
      <c r="AJ6" s="52">
        <f t="shared" ref="AJ6:AR6" si="5">IF(AJ8="-",NA(),AJ8)</f>
        <v>108.2</v>
      </c>
      <c r="AK6" s="52">
        <f t="shared" si="5"/>
        <v>99.8</v>
      </c>
      <c r="AL6" s="52">
        <f t="shared" si="5"/>
        <v>101.9</v>
      </c>
      <c r="AM6" s="52">
        <f t="shared" si="5"/>
        <v>100.8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88.6</v>
      </c>
      <c r="AU6" s="52">
        <f t="shared" ref="AU6:BC6" si="6">IF(AU8="-",NA(),AU8)</f>
        <v>89.3</v>
      </c>
      <c r="AV6" s="52">
        <f t="shared" si="6"/>
        <v>81.3</v>
      </c>
      <c r="AW6" s="52">
        <f t="shared" si="6"/>
        <v>83.2</v>
      </c>
      <c r="AX6" s="52">
        <f t="shared" si="6"/>
        <v>81.3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82.1</v>
      </c>
      <c r="BF6" s="52">
        <f t="shared" ref="BF6:BN6" si="7">IF(BF8="-",NA(),BF8)</f>
        <v>82.9</v>
      </c>
      <c r="BG6" s="52">
        <f t="shared" si="7"/>
        <v>75</v>
      </c>
      <c r="BH6" s="52">
        <f t="shared" si="7"/>
        <v>77.099999999999994</v>
      </c>
      <c r="BI6" s="52">
        <f t="shared" si="7"/>
        <v>75.400000000000006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72</v>
      </c>
      <c r="BQ6" s="52">
        <f t="shared" ref="BQ6:BY6" si="8">IF(BQ8="-",NA(),BQ8)</f>
        <v>72.8</v>
      </c>
      <c r="BR6" s="52">
        <f t="shared" si="8"/>
        <v>67.400000000000006</v>
      </c>
      <c r="BS6" s="52">
        <f t="shared" si="8"/>
        <v>80</v>
      </c>
      <c r="BT6" s="52">
        <f t="shared" si="8"/>
        <v>81.900000000000006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24279</v>
      </c>
      <c r="CB6" s="53">
        <f t="shared" ref="CB6:CJ6" si="9">IF(CB8="-",NA(),CB8)</f>
        <v>25205</v>
      </c>
      <c r="CC6" s="53">
        <f t="shared" si="9"/>
        <v>25179</v>
      </c>
      <c r="CD6" s="53">
        <f t="shared" si="9"/>
        <v>24589</v>
      </c>
      <c r="CE6" s="53">
        <f t="shared" si="9"/>
        <v>24511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6968</v>
      </c>
      <c r="CM6" s="53">
        <f t="shared" ref="CM6:CU6" si="10">IF(CM8="-",NA(),CM8)</f>
        <v>6801</v>
      </c>
      <c r="CN6" s="53">
        <f t="shared" si="10"/>
        <v>6911</v>
      </c>
      <c r="CO6" s="53">
        <f t="shared" si="10"/>
        <v>6758</v>
      </c>
      <c r="CP6" s="53">
        <f t="shared" si="10"/>
        <v>6614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57.1</v>
      </c>
      <c r="CX6" s="52">
        <f t="shared" ref="CX6:DF6" si="11">IF(CX8="-",NA(),CX8)</f>
        <v>57.1</v>
      </c>
      <c r="CY6" s="52">
        <f t="shared" si="11"/>
        <v>64.5</v>
      </c>
      <c r="CZ6" s="52">
        <f t="shared" si="11"/>
        <v>61.4</v>
      </c>
      <c r="DA6" s="52">
        <f t="shared" si="11"/>
        <v>62.9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10.4</v>
      </c>
      <c r="DI6" s="52">
        <f t="shared" ref="DI6:DQ6" si="12">IF(DI8="-",NA(),DI8)</f>
        <v>11.3</v>
      </c>
      <c r="DJ6" s="52">
        <f t="shared" si="12"/>
        <v>9.6999999999999993</v>
      </c>
      <c r="DK6" s="52">
        <f t="shared" si="12"/>
        <v>9.8000000000000007</v>
      </c>
      <c r="DL6" s="52">
        <f t="shared" si="12"/>
        <v>10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71</v>
      </c>
      <c r="EE6" s="52">
        <f t="shared" ref="EE6:EM6" si="14">IF(EE8="-",NA(),EE8)</f>
        <v>71.599999999999994</v>
      </c>
      <c r="EF6" s="52">
        <f t="shared" si="14"/>
        <v>70.8</v>
      </c>
      <c r="EG6" s="52">
        <f t="shared" si="14"/>
        <v>72.3</v>
      </c>
      <c r="EH6" s="52">
        <f t="shared" si="14"/>
        <v>73.599999999999994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70.599999999999994</v>
      </c>
      <c r="EP6" s="52">
        <f t="shared" ref="EP6:EX6" si="15">IF(EP8="-",NA(),EP8)</f>
        <v>70.8</v>
      </c>
      <c r="EQ6" s="52">
        <f t="shared" si="15"/>
        <v>72.900000000000006</v>
      </c>
      <c r="ER6" s="52">
        <f t="shared" si="15"/>
        <v>75.099999999999994</v>
      </c>
      <c r="ES6" s="52">
        <f t="shared" si="15"/>
        <v>74.8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48392500</v>
      </c>
      <c r="FA6" s="53">
        <f t="shared" ref="FA6:FI6" si="16">IF(FA8="-",NA(),FA8)</f>
        <v>49454975</v>
      </c>
      <c r="FB6" s="53">
        <f t="shared" si="16"/>
        <v>51342138</v>
      </c>
      <c r="FC6" s="53">
        <f t="shared" si="16"/>
        <v>53627701</v>
      </c>
      <c r="FD6" s="53">
        <f t="shared" si="16"/>
        <v>53629675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178</v>
      </c>
      <c r="B7" s="50">
        <f t="shared" ref="B7:AH7" si="17">B8</f>
        <v>2024</v>
      </c>
      <c r="C7" s="50">
        <f t="shared" si="17"/>
        <v>23817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非設置</v>
      </c>
      <c r="P7" s="50" t="str">
        <f>P8</f>
        <v>直営</v>
      </c>
      <c r="Q7" s="51">
        <f t="shared" si="17"/>
        <v>6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</v>
      </c>
      <c r="U7" s="51">
        <f>U8</f>
        <v>12198</v>
      </c>
      <c r="V7" s="51">
        <f>V8</f>
        <v>5825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45</v>
      </c>
      <c r="AA7" s="51">
        <f t="shared" si="17"/>
        <v>32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77</v>
      </c>
      <c r="AF7" s="51">
        <f t="shared" si="17"/>
        <v>45</v>
      </c>
      <c r="AG7" s="51">
        <f t="shared" si="17"/>
        <v>32</v>
      </c>
      <c r="AH7" s="51">
        <f t="shared" si="17"/>
        <v>77</v>
      </c>
      <c r="AI7" s="52">
        <f>AI8</f>
        <v>103</v>
      </c>
      <c r="AJ7" s="52">
        <f t="shared" ref="AJ7:AR7" si="18">AJ8</f>
        <v>108.2</v>
      </c>
      <c r="AK7" s="52">
        <f t="shared" si="18"/>
        <v>99.8</v>
      </c>
      <c r="AL7" s="52">
        <f t="shared" si="18"/>
        <v>101.9</v>
      </c>
      <c r="AM7" s="52">
        <f t="shared" si="18"/>
        <v>100.8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88.6</v>
      </c>
      <c r="AU7" s="52">
        <f t="shared" ref="AU7:BC7" si="19">AU8</f>
        <v>89.3</v>
      </c>
      <c r="AV7" s="52">
        <f t="shared" si="19"/>
        <v>81.3</v>
      </c>
      <c r="AW7" s="52">
        <f t="shared" si="19"/>
        <v>83.2</v>
      </c>
      <c r="AX7" s="52">
        <f t="shared" si="19"/>
        <v>81.3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82.1</v>
      </c>
      <c r="BF7" s="52">
        <f t="shared" ref="BF7:BN7" si="20">BF8</f>
        <v>82.9</v>
      </c>
      <c r="BG7" s="52">
        <f t="shared" si="20"/>
        <v>75</v>
      </c>
      <c r="BH7" s="52">
        <f t="shared" si="20"/>
        <v>77.099999999999994</v>
      </c>
      <c r="BI7" s="52">
        <f t="shared" si="20"/>
        <v>75.400000000000006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72</v>
      </c>
      <c r="BQ7" s="52">
        <f t="shared" ref="BQ7:BY7" si="21">BQ8</f>
        <v>72.8</v>
      </c>
      <c r="BR7" s="52">
        <f t="shared" si="21"/>
        <v>67.400000000000006</v>
      </c>
      <c r="BS7" s="52">
        <f t="shared" si="21"/>
        <v>80</v>
      </c>
      <c r="BT7" s="52">
        <f t="shared" si="21"/>
        <v>81.900000000000006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24279</v>
      </c>
      <c r="CB7" s="53">
        <f t="shared" ref="CB7:CJ7" si="22">CB8</f>
        <v>25205</v>
      </c>
      <c r="CC7" s="53">
        <f t="shared" si="22"/>
        <v>25179</v>
      </c>
      <c r="CD7" s="53">
        <f t="shared" si="22"/>
        <v>24589</v>
      </c>
      <c r="CE7" s="53">
        <f t="shared" si="22"/>
        <v>24511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6968</v>
      </c>
      <c r="CM7" s="53">
        <f t="shared" ref="CM7:CU7" si="23">CM8</f>
        <v>6801</v>
      </c>
      <c r="CN7" s="53">
        <f t="shared" si="23"/>
        <v>6911</v>
      </c>
      <c r="CO7" s="53">
        <f t="shared" si="23"/>
        <v>6758</v>
      </c>
      <c r="CP7" s="53">
        <f t="shared" si="23"/>
        <v>6614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57.1</v>
      </c>
      <c r="CX7" s="52">
        <f t="shared" ref="CX7:DF7" si="24">CX8</f>
        <v>57.1</v>
      </c>
      <c r="CY7" s="52">
        <f t="shared" si="24"/>
        <v>64.5</v>
      </c>
      <c r="CZ7" s="52">
        <f t="shared" si="24"/>
        <v>61.4</v>
      </c>
      <c r="DA7" s="52">
        <f t="shared" si="24"/>
        <v>62.9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10.4</v>
      </c>
      <c r="DI7" s="52">
        <f t="shared" ref="DI7:DQ7" si="25">DI8</f>
        <v>11.3</v>
      </c>
      <c r="DJ7" s="52">
        <f t="shared" si="25"/>
        <v>9.6999999999999993</v>
      </c>
      <c r="DK7" s="52">
        <f t="shared" si="25"/>
        <v>9.8000000000000007</v>
      </c>
      <c r="DL7" s="52">
        <f t="shared" si="25"/>
        <v>10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71</v>
      </c>
      <c r="EE7" s="52">
        <f t="shared" ref="EE7:EM7" si="27">EE8</f>
        <v>71.599999999999994</v>
      </c>
      <c r="EF7" s="52">
        <f t="shared" si="27"/>
        <v>70.8</v>
      </c>
      <c r="EG7" s="52">
        <f t="shared" si="27"/>
        <v>72.3</v>
      </c>
      <c r="EH7" s="52">
        <f t="shared" si="27"/>
        <v>73.599999999999994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70.599999999999994</v>
      </c>
      <c r="EP7" s="52">
        <f t="shared" ref="EP7:EX7" si="28">EP8</f>
        <v>70.8</v>
      </c>
      <c r="EQ7" s="52">
        <f t="shared" si="28"/>
        <v>72.900000000000006</v>
      </c>
      <c r="ER7" s="52">
        <f t="shared" si="28"/>
        <v>75.099999999999994</v>
      </c>
      <c r="ES7" s="52">
        <f t="shared" si="28"/>
        <v>74.8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48392500</v>
      </c>
      <c r="FA7" s="53">
        <f t="shared" ref="FA7:FI7" si="29">FA8</f>
        <v>49454975</v>
      </c>
      <c r="FB7" s="53">
        <f t="shared" si="29"/>
        <v>51342138</v>
      </c>
      <c r="FC7" s="53">
        <f t="shared" si="29"/>
        <v>53627701</v>
      </c>
      <c r="FD7" s="53">
        <f t="shared" si="29"/>
        <v>53629675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15">
      <c r="A8" s="35"/>
      <c r="B8" s="55">
        <v>2024</v>
      </c>
      <c r="C8" s="55">
        <v>23817</v>
      </c>
      <c r="D8" s="55">
        <v>46</v>
      </c>
      <c r="E8" s="55">
        <v>6</v>
      </c>
      <c r="F8" s="55">
        <v>0</v>
      </c>
      <c r="G8" s="55">
        <v>1</v>
      </c>
      <c r="H8" s="55" t="s">
        <v>179</v>
      </c>
      <c r="I8" s="55" t="s">
        <v>180</v>
      </c>
      <c r="J8" s="55" t="s">
        <v>181</v>
      </c>
      <c r="K8" s="55" t="s">
        <v>182</v>
      </c>
      <c r="L8" s="55" t="s">
        <v>183</v>
      </c>
      <c r="M8" s="55" t="s">
        <v>184</v>
      </c>
      <c r="N8" s="55" t="s">
        <v>185</v>
      </c>
      <c r="O8" s="55" t="s">
        <v>186</v>
      </c>
      <c r="P8" s="55" t="s">
        <v>187</v>
      </c>
      <c r="Q8" s="56">
        <v>6</v>
      </c>
      <c r="R8" s="55" t="s">
        <v>40</v>
      </c>
      <c r="S8" s="55" t="s">
        <v>188</v>
      </c>
      <c r="T8" s="55" t="s">
        <v>189</v>
      </c>
      <c r="U8" s="56">
        <v>12198</v>
      </c>
      <c r="V8" s="56">
        <v>5825</v>
      </c>
      <c r="W8" s="55" t="s">
        <v>190</v>
      </c>
      <c r="X8" s="55" t="s">
        <v>40</v>
      </c>
      <c r="Y8" s="57" t="s">
        <v>191</v>
      </c>
      <c r="Z8" s="56">
        <v>45</v>
      </c>
      <c r="AA8" s="56">
        <v>32</v>
      </c>
      <c r="AB8" s="56" t="s">
        <v>40</v>
      </c>
      <c r="AC8" s="56" t="s">
        <v>40</v>
      </c>
      <c r="AD8" s="56" t="s">
        <v>40</v>
      </c>
      <c r="AE8" s="56">
        <v>77</v>
      </c>
      <c r="AF8" s="56">
        <v>45</v>
      </c>
      <c r="AG8" s="56">
        <v>32</v>
      </c>
      <c r="AH8" s="56">
        <v>77</v>
      </c>
      <c r="AI8" s="58">
        <v>103</v>
      </c>
      <c r="AJ8" s="58">
        <v>108.2</v>
      </c>
      <c r="AK8" s="58">
        <v>99.8</v>
      </c>
      <c r="AL8" s="58">
        <v>101.9</v>
      </c>
      <c r="AM8" s="58">
        <v>100.8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88.6</v>
      </c>
      <c r="AU8" s="58">
        <v>89.3</v>
      </c>
      <c r="AV8" s="58">
        <v>81.3</v>
      </c>
      <c r="AW8" s="58">
        <v>83.2</v>
      </c>
      <c r="AX8" s="58">
        <v>81.3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82.1</v>
      </c>
      <c r="BF8" s="59">
        <v>82.9</v>
      </c>
      <c r="BG8" s="59">
        <v>75</v>
      </c>
      <c r="BH8" s="59">
        <v>77.099999999999994</v>
      </c>
      <c r="BI8" s="59">
        <v>75.400000000000006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72</v>
      </c>
      <c r="BQ8" s="58">
        <v>72.8</v>
      </c>
      <c r="BR8" s="58">
        <v>67.400000000000006</v>
      </c>
      <c r="BS8" s="58">
        <v>80</v>
      </c>
      <c r="BT8" s="58">
        <v>81.900000000000006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24279</v>
      </c>
      <c r="CB8" s="59">
        <v>25205</v>
      </c>
      <c r="CC8" s="59">
        <v>25179</v>
      </c>
      <c r="CD8" s="59">
        <v>24589</v>
      </c>
      <c r="CE8" s="59">
        <v>24511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6968</v>
      </c>
      <c r="CM8" s="59">
        <v>6801</v>
      </c>
      <c r="CN8" s="59">
        <v>6911</v>
      </c>
      <c r="CO8" s="59">
        <v>6758</v>
      </c>
      <c r="CP8" s="59">
        <v>6614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57.1</v>
      </c>
      <c r="CX8" s="59">
        <v>57.1</v>
      </c>
      <c r="CY8" s="59">
        <v>64.5</v>
      </c>
      <c r="CZ8" s="59">
        <v>61.4</v>
      </c>
      <c r="DA8" s="59">
        <v>62.9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10.4</v>
      </c>
      <c r="DI8" s="59">
        <v>11.3</v>
      </c>
      <c r="DJ8" s="59">
        <v>9.6999999999999993</v>
      </c>
      <c r="DK8" s="59">
        <v>9.8000000000000007</v>
      </c>
      <c r="DL8" s="59">
        <v>10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71</v>
      </c>
      <c r="EE8" s="58">
        <v>71.599999999999994</v>
      </c>
      <c r="EF8" s="58">
        <v>70.8</v>
      </c>
      <c r="EG8" s="58">
        <v>72.3</v>
      </c>
      <c r="EH8" s="58">
        <v>73.599999999999994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70.599999999999994</v>
      </c>
      <c r="EP8" s="58">
        <v>70.8</v>
      </c>
      <c r="EQ8" s="58">
        <v>72.900000000000006</v>
      </c>
      <c r="ER8" s="58">
        <v>75.099999999999994</v>
      </c>
      <c r="ES8" s="58">
        <v>74.8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48392500</v>
      </c>
      <c r="FA8" s="59">
        <v>49454975</v>
      </c>
      <c r="FB8" s="59">
        <v>51342138</v>
      </c>
      <c r="FC8" s="59">
        <v>53627701</v>
      </c>
      <c r="FD8" s="59">
        <v>53629675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192</v>
      </c>
      <c r="C10" s="62" t="s">
        <v>193</v>
      </c>
      <c r="D10" s="62" t="s">
        <v>194</v>
      </c>
      <c r="E10" s="62" t="s">
        <v>195</v>
      </c>
      <c r="F10" s="62" t="s">
        <v>196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