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426"/>
  <workbookPr/>
  <mc:AlternateContent xmlns:mc="http://schemas.openxmlformats.org/markup-compatibility/2006">
    <mc:Choice Requires="x15">
      <x15ac:absPath xmlns:x15ac="http://schemas.microsoft.com/office/spreadsheetml/2010/11/ac" url="\\Naslg01\建設課\61下水道\620_企業会計・経営分析\R6\03_経営比較分析表\04_回答\"/>
    </mc:Choice>
  </mc:AlternateContent>
  <xr:revisionPtr revIDLastSave="0" documentId="13_ncr:1_{2B9A4245-D08A-4625-8D3A-7DCB7EDB5809}" xr6:coauthVersionLast="45" xr6:coauthVersionMax="45" xr10:uidLastSave="{00000000-0000-0000-0000-000000000000}"/>
  <workbookProtection workbookAlgorithmName="SHA-512" workbookHashValue="reOFGn7QnicO0Z2kyXbpywp3TIN+6IXZmY6m3hCOyY80PVthH8dH/EFeNRRg/1k8CHJssAin43dx0Uai/fCt/g==" workbookSaltValue="sGwWOoO/csesgmtXEJ8hjw==" workbookSpinCount="100000" lockStructure="1"/>
  <bookViews>
    <workbookView xWindow="-120" yWindow="-120" windowWidth="29040" windowHeight="1584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AL10" i="4" s="1"/>
  <c r="U6" i="5"/>
  <c r="BB8" i="4" s="1"/>
  <c r="T6" i="5"/>
  <c r="AT8" i="4" s="1"/>
  <c r="S6" i="5"/>
  <c r="R6" i="5"/>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6" i="4"/>
  <c r="I86" i="4"/>
  <c r="H86" i="4"/>
  <c r="E86" i="4"/>
  <c r="AD10" i="4"/>
  <c r="I10" i="4"/>
  <c r="AL8" i="4"/>
  <c r="P8" i="4"/>
  <c r="I8" i="4"/>
</calcChain>
</file>

<file path=xl/sharedStrings.xml><?xml version="1.0" encoding="utf-8"?>
<sst xmlns="http://schemas.openxmlformats.org/spreadsheetml/2006/main" count="236" uniqueCount="120">
  <si>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</si>
  <si>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</si>
  <si>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</si>
  <si>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</si>
  <si>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</si>
  <si>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</si>
  <si>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</si>
  <si>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</si>
  <si>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</si>
  <si>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</si>
  <si>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</si>
  <si>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</si>
  <si>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</si>
  <si>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</si>
  <si>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</si>
  <si>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</si>
  <si>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</si>
  <si>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</si>
  <si>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</si>
  <si>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</si>
  <si>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</si>
  <si>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</si>
  <si>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</si>
  <si>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</si>
  <si>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</si>
  <si>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</si>
  <si>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</si>
  <si>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</si>
  <si>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</si>
  <si>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</si>
  <si>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</si>
  <si>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</si>
  <si>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</si>
  <si>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</si>
  <si>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</si>
  <si>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</si>
  <si>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</si>
  <si>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</si>
  <si>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</si>
  <si>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</si>
  <si>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</si>
  <si>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</si>
  <si>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</si>
  <si>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</si>
  <si>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</si>
  <si>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</si>
  <si>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</si>
  <si>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</si>
  <si>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</si>
  <si>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</si>
  <si>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</si>
  <si>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</si>
  <si>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</si>
  <si>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</si>
  <si>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</si>
  <si>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</si>
  <si>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</si>
  <si>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</si>
  <si>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</si>
  <si>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</si>
  <si>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</si>
  <si>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</si>
  <si>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</si>
  <si>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</si>
  <si>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</si>
  <si>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</si>
  <si>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</si>
  <si>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</si>
  <si>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</si>
  <si>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</si>
  <si>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</si>
  <si>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</si>
  <si>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</si>
  <si>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</si>
  <si>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</si>
  <si>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</si>
  <si>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</si>
  <si>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</si>
  <si>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</si>
  <si>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</si>
  <si>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</si>
  <si>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</si>
  <si>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</si>
  <si>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</si>
  <si>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</si>
  <si>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</si>
  <si>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</si>
  <si>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</si>
  <si>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</si>
  <si>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</si>
  <si>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</si>
  <si>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</si>
  <si>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</si>
  <si>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</si>
  <si>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</si>
  <si>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</si>
  <si>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</si>
  <si>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</si>
  <si>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三戸町</t>
  </si>
  <si>
    <t>法非適用</t>
  </si>
  <si>
    <t>下水道事業</t>
  </si>
  <si>
    <t>公共下水道</t>
  </si>
  <si>
    <t>Cd3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</si>
  <si>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</si>
  <si>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</si>
  <si>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</si>
  <si>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</si>
  <si>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</si>
  <si>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</si>
  <si>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</si>
  <si>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</si>
  <si>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</si>
  <si>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</si>
  <si>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</si>
  <si>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</si>
  <si>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"R"dd</t>
    <phoneticPr fontId="4"/>
  </si>
  <si>
    <t>←書式設定</t>
    <rPh sb="1" eb="3">
      <t>ショシキ</t>
    </rPh>
    <rPh sb="3" eb="5">
      <t>セッテイ</t>
    </rPh>
    <phoneticPr fontId="4"/>
  </si>
  <si>
    <t>　平成22年の供用開始に向け、管渠等の整備は平成17年から行ってきましたが、未だ耐用年数を迎えていないことと、約５年に１回の頻度で実施している主要な管渠の点検結果で大きな異常が確認されていないことから、管渠の更新は行っていません。
　可能な限り耐用年数を伸ばせるよう、主要な管渠の点検は今後も継続して行い、異常が確認された際は更新を実施します。</t>
    <phoneticPr fontId="4"/>
  </si>
  <si>
    <t>　今後も人口減少は進行し、経営はさらに厳しくなることが想定されるため、持続可能で健全な運営ができるよう、収入増加や経費削減に努めるとともに、令和６年度から適用する公営企業会計を活用し、経営の見える化を図ります。</t>
    <rPh sb="70" eb="72">
      <t>レイワ</t>
    </rPh>
    <rPh sb="73" eb="75">
      <t>ネンド</t>
    </rPh>
    <rPh sb="77" eb="79">
      <t>テキヨウ</t>
    </rPh>
    <rPh sb="81" eb="87">
      <t>コウエイキギョウカイケイ</t>
    </rPh>
    <rPh sb="88" eb="90">
      <t>カツヨウ</t>
    </rPh>
    <rPh sb="92" eb="94">
      <t>ケイエイ</t>
    </rPh>
    <phoneticPr fontId="4"/>
  </si>
  <si>
    <t>　当町の汚水処理施設は平成22年に供用を開始しており、建設時に借り入れした企業債があることから、企業債残高対策事業規模比率は類似団体と比較して高い数値となっています。現在計画的に返済をしていますが、令和４年度からは公営企業会計の適用に要する経費を起債したことから、若干の増加となりました。
　供用開始時は汚水処理系列を３系列整備する予定でしたが、想定よりも接続率が低く、人口減少も影響し、水洗化率及び施設利用率は類似団体より低い数値となっています。
　水洗化率が低いことに伴い、経費回収率も低い数値となっており、経費の３割も回収できていません。
　また、有収水量が少ないため、汚水処理原価が高額となっていることから、接続率が増加するような取組や、使用料の改定、経費の削減等を検討し、収益的収支比率の改善に努める必要があります。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</si>
</sst>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EE1-4FE4-9900-EDB6A0896845}"/>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formatCode="#,##0.00;&quot;△&quot;#,##0.00;&quot;-&quot;">
                  <c:v>3.35</c:v>
                </c:pt>
                <c:pt idx="4" formatCode="#,##0.00;&quot;△&quot;#,##0.00;&quot;-&quot;">
                  <c:v>1.24</c:v>
                </c:pt>
              </c:numCache>
            </c:numRef>
          </c:val>
          <c:smooth val="0"/>
          <c:extLst>
            <c:ext xmlns:c16="http://schemas.microsoft.com/office/drawing/2014/chart" uri="{C3380CC4-5D6E-409C-BE32-E72D297353CC}">
              <c16:uniqueId val="{00000001-DEE1-4FE4-9900-EDB6A0896845}"/>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25.64</c:v>
                </c:pt>
                <c:pt idx="1">
                  <c:v>27.57</c:v>
                </c:pt>
                <c:pt idx="2">
                  <c:v>27.29</c:v>
                </c:pt>
                <c:pt idx="3">
                  <c:v>26</c:v>
                </c:pt>
                <c:pt idx="4">
                  <c:v>26.5</c:v>
                </c:pt>
              </c:numCache>
            </c:numRef>
          </c:val>
          <c:extLst>
            <c:ext xmlns:c16="http://schemas.microsoft.com/office/drawing/2014/chart" uri="{C3380CC4-5D6E-409C-BE32-E72D297353CC}">
              <c16:uniqueId val="{00000000-CF15-4336-ACC7-68DF78AE108C}"/>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39.51</c:v>
                </c:pt>
                <c:pt idx="1">
                  <c:v>41.6</c:v>
                </c:pt>
                <c:pt idx="2">
                  <c:v>43.76</c:v>
                </c:pt>
                <c:pt idx="3">
                  <c:v>40.72</c:v>
                </c:pt>
                <c:pt idx="4">
                  <c:v>44.17</c:v>
                </c:pt>
              </c:numCache>
            </c:numRef>
          </c:val>
          <c:smooth val="0"/>
          <c:extLst>
            <c:ext xmlns:c16="http://schemas.microsoft.com/office/drawing/2014/chart" uri="{C3380CC4-5D6E-409C-BE32-E72D297353CC}">
              <c16:uniqueId val="{00000001-CF15-4336-ACC7-68DF78AE108C}"/>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45.72</c:v>
                </c:pt>
                <c:pt idx="1">
                  <c:v>46.77</c:v>
                </c:pt>
                <c:pt idx="2">
                  <c:v>47.81</c:v>
                </c:pt>
                <c:pt idx="3">
                  <c:v>50.14</c:v>
                </c:pt>
                <c:pt idx="4">
                  <c:v>50.16</c:v>
                </c:pt>
              </c:numCache>
            </c:numRef>
          </c:val>
          <c:extLst>
            <c:ext xmlns:c16="http://schemas.microsoft.com/office/drawing/2014/chart" uri="{C3380CC4-5D6E-409C-BE32-E72D297353CC}">
              <c16:uniqueId val="{00000000-6343-49CA-8A0A-B8671734EE93}"/>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61.03</c:v>
                </c:pt>
                <c:pt idx="1">
                  <c:v>64.790000000000006</c:v>
                </c:pt>
                <c:pt idx="2">
                  <c:v>65.75</c:v>
                </c:pt>
                <c:pt idx="3">
                  <c:v>67.569999999999993</c:v>
                </c:pt>
                <c:pt idx="4">
                  <c:v>68.58</c:v>
                </c:pt>
              </c:numCache>
            </c:numRef>
          </c:val>
          <c:smooth val="0"/>
          <c:extLst>
            <c:ext xmlns:c16="http://schemas.microsoft.com/office/drawing/2014/chart" uri="{C3380CC4-5D6E-409C-BE32-E72D297353CC}">
              <c16:uniqueId val="{00000001-6343-49CA-8A0A-B8671734EE93}"/>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71.94</c:v>
                </c:pt>
                <c:pt idx="1">
                  <c:v>75.47</c:v>
                </c:pt>
                <c:pt idx="2">
                  <c:v>79.41</c:v>
                </c:pt>
                <c:pt idx="3">
                  <c:v>74.150000000000006</c:v>
                </c:pt>
                <c:pt idx="4">
                  <c:v>74.569999999999993</c:v>
                </c:pt>
              </c:numCache>
            </c:numRef>
          </c:val>
          <c:extLst>
            <c:ext xmlns:c16="http://schemas.microsoft.com/office/drawing/2014/chart" uri="{C3380CC4-5D6E-409C-BE32-E72D297353CC}">
              <c16:uniqueId val="{00000000-E353-4930-B37D-B4384EA66E49}"/>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353-4930-B37D-B4384EA66E49}"/>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146-4B70-BCDB-B9F9153FBF84}"/>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146-4B70-BCDB-B9F9153FBF84}"/>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EB3-4B72-991D-D4C8C91C18C4}"/>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EB3-4B72-991D-D4C8C91C18C4}"/>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21E-4524-B294-990DC1BF465E}"/>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21E-4524-B294-990DC1BF465E}"/>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800-4BD0-82BE-0C9817110DB9}"/>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800-4BD0-82BE-0C9817110DB9}"/>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4155.53</c:v>
                </c:pt>
                <c:pt idx="1">
                  <c:v>3720.24</c:v>
                </c:pt>
                <c:pt idx="2">
                  <c:v>3514.59</c:v>
                </c:pt>
                <c:pt idx="3">
                  <c:v>3799.38</c:v>
                </c:pt>
                <c:pt idx="4">
                  <c:v>4237.71</c:v>
                </c:pt>
              </c:numCache>
            </c:numRef>
          </c:val>
          <c:extLst>
            <c:ext xmlns:c16="http://schemas.microsoft.com/office/drawing/2014/chart" uri="{C3380CC4-5D6E-409C-BE32-E72D297353CC}">
              <c16:uniqueId val="{00000000-B0CF-45C6-ADB5-25CB07976C96}"/>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808.77</c:v>
                </c:pt>
                <c:pt idx="1">
                  <c:v>560.16</c:v>
                </c:pt>
                <c:pt idx="2">
                  <c:v>954.29</c:v>
                </c:pt>
                <c:pt idx="3">
                  <c:v>1332.23</c:v>
                </c:pt>
                <c:pt idx="4">
                  <c:v>1414.79</c:v>
                </c:pt>
              </c:numCache>
            </c:numRef>
          </c:val>
          <c:smooth val="0"/>
          <c:extLst>
            <c:ext xmlns:c16="http://schemas.microsoft.com/office/drawing/2014/chart" uri="{C3380CC4-5D6E-409C-BE32-E72D297353CC}">
              <c16:uniqueId val="{00000001-B0CF-45C6-ADB5-25CB07976C96}"/>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24.37</c:v>
                </c:pt>
                <c:pt idx="1">
                  <c:v>26.23</c:v>
                </c:pt>
                <c:pt idx="2">
                  <c:v>27.55</c:v>
                </c:pt>
                <c:pt idx="3">
                  <c:v>23.17</c:v>
                </c:pt>
                <c:pt idx="4">
                  <c:v>24.46</c:v>
                </c:pt>
              </c:numCache>
            </c:numRef>
          </c:val>
          <c:extLst>
            <c:ext xmlns:c16="http://schemas.microsoft.com/office/drawing/2014/chart" uri="{C3380CC4-5D6E-409C-BE32-E72D297353CC}">
              <c16:uniqueId val="{00000000-7A99-4064-9DB3-81149C7FB512}"/>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48.2</c:v>
                </c:pt>
                <c:pt idx="1">
                  <c:v>30.88</c:v>
                </c:pt>
                <c:pt idx="2">
                  <c:v>34.03</c:v>
                </c:pt>
                <c:pt idx="3">
                  <c:v>26.53</c:v>
                </c:pt>
                <c:pt idx="4">
                  <c:v>25.29</c:v>
                </c:pt>
              </c:numCache>
            </c:numRef>
          </c:val>
          <c:smooth val="0"/>
          <c:extLst>
            <c:ext xmlns:c16="http://schemas.microsoft.com/office/drawing/2014/chart" uri="{C3380CC4-5D6E-409C-BE32-E72D297353CC}">
              <c16:uniqueId val="{00000001-7A99-4064-9DB3-81149C7FB512}"/>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728.47</c:v>
                </c:pt>
                <c:pt idx="1">
                  <c:v>685.9</c:v>
                </c:pt>
                <c:pt idx="2">
                  <c:v>652.9</c:v>
                </c:pt>
                <c:pt idx="3">
                  <c:v>784.15</c:v>
                </c:pt>
                <c:pt idx="4">
                  <c:v>713.15</c:v>
                </c:pt>
              </c:numCache>
            </c:numRef>
          </c:val>
          <c:extLst>
            <c:ext xmlns:c16="http://schemas.microsoft.com/office/drawing/2014/chart" uri="{C3380CC4-5D6E-409C-BE32-E72D297353CC}">
              <c16:uniqueId val="{00000000-2937-4B4F-BA28-F049A1129D45}"/>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345.96</c:v>
                </c:pt>
                <c:pt idx="1">
                  <c:v>525.91999999999996</c:v>
                </c:pt>
                <c:pt idx="2">
                  <c:v>470.79</c:v>
                </c:pt>
                <c:pt idx="3">
                  <c:v>628.99</c:v>
                </c:pt>
                <c:pt idx="4">
                  <c:v>617.20000000000005</c:v>
                </c:pt>
              </c:numCache>
            </c:numRef>
          </c:val>
          <c:smooth val="0"/>
          <c:extLst>
            <c:ext xmlns:c16="http://schemas.microsoft.com/office/drawing/2014/chart" uri="{C3380CC4-5D6E-409C-BE32-E72D297353CC}">
              <c16:uniqueId val="{00000001-2937-4B4F-BA28-F049A1129D45}"/>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80" zoomScaleNormal="8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青森県　三戸町</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4" t="str">
        <f>データ!I6</f>
        <v>法非適用</v>
      </c>
      <c r="C8" s="34"/>
      <c r="D8" s="34"/>
      <c r="E8" s="34"/>
      <c r="F8" s="34"/>
      <c r="G8" s="34"/>
      <c r="H8" s="34"/>
      <c r="I8" s="34" t="str">
        <f>データ!J6</f>
        <v>下水道事業</v>
      </c>
      <c r="J8" s="34"/>
      <c r="K8" s="34"/>
      <c r="L8" s="34"/>
      <c r="M8" s="34"/>
      <c r="N8" s="34"/>
      <c r="O8" s="34"/>
      <c r="P8" s="34" t="str">
        <f>データ!K6</f>
        <v>公共下水道</v>
      </c>
      <c r="Q8" s="34"/>
      <c r="R8" s="34"/>
      <c r="S8" s="34"/>
      <c r="T8" s="34"/>
      <c r="U8" s="34"/>
      <c r="V8" s="34"/>
      <c r="W8" s="34" t="str">
        <f>データ!L6</f>
        <v>Cd3</v>
      </c>
      <c r="X8" s="34"/>
      <c r="Y8" s="34"/>
      <c r="Z8" s="34"/>
      <c r="AA8" s="34"/>
      <c r="AB8" s="34"/>
      <c r="AC8" s="34"/>
      <c r="AD8" s="35" t="str">
        <f>データ!$M$6</f>
        <v>非設置</v>
      </c>
      <c r="AE8" s="35"/>
      <c r="AF8" s="35"/>
      <c r="AG8" s="35"/>
      <c r="AH8" s="35"/>
      <c r="AI8" s="35"/>
      <c r="AJ8" s="35"/>
      <c r="AK8" s="3"/>
      <c r="AL8" s="36">
        <f>データ!S6</f>
        <v>9022</v>
      </c>
      <c r="AM8" s="36"/>
      <c r="AN8" s="36"/>
      <c r="AO8" s="36"/>
      <c r="AP8" s="36"/>
      <c r="AQ8" s="36"/>
      <c r="AR8" s="36"/>
      <c r="AS8" s="36"/>
      <c r="AT8" s="37">
        <f>データ!T6</f>
        <v>151.79</v>
      </c>
      <c r="AU8" s="37"/>
      <c r="AV8" s="37"/>
      <c r="AW8" s="37"/>
      <c r="AX8" s="37"/>
      <c r="AY8" s="37"/>
      <c r="AZ8" s="37"/>
      <c r="BA8" s="37"/>
      <c r="BB8" s="37">
        <f>データ!U6</f>
        <v>59.44</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7" t="str">
        <f>データ!N6</f>
        <v>-</v>
      </c>
      <c r="C10" s="37"/>
      <c r="D10" s="37"/>
      <c r="E10" s="37"/>
      <c r="F10" s="37"/>
      <c r="G10" s="37"/>
      <c r="H10" s="37"/>
      <c r="I10" s="37" t="str">
        <f>データ!O6</f>
        <v>該当数値なし</v>
      </c>
      <c r="J10" s="37"/>
      <c r="K10" s="37"/>
      <c r="L10" s="37"/>
      <c r="M10" s="37"/>
      <c r="N10" s="37"/>
      <c r="O10" s="37"/>
      <c r="P10" s="37">
        <f>データ!P6</f>
        <v>27.12</v>
      </c>
      <c r="Q10" s="37"/>
      <c r="R10" s="37"/>
      <c r="S10" s="37"/>
      <c r="T10" s="37"/>
      <c r="U10" s="37"/>
      <c r="V10" s="37"/>
      <c r="W10" s="37">
        <f>データ!Q6</f>
        <v>100.78</v>
      </c>
      <c r="X10" s="37"/>
      <c r="Y10" s="37"/>
      <c r="Z10" s="37"/>
      <c r="AA10" s="37"/>
      <c r="AB10" s="37"/>
      <c r="AC10" s="37"/>
      <c r="AD10" s="36">
        <f>データ!R6</f>
        <v>3300</v>
      </c>
      <c r="AE10" s="36"/>
      <c r="AF10" s="36"/>
      <c r="AG10" s="36"/>
      <c r="AH10" s="36"/>
      <c r="AI10" s="36"/>
      <c r="AJ10" s="36"/>
      <c r="AK10" s="2"/>
      <c r="AL10" s="36">
        <f>データ!V6</f>
        <v>2428</v>
      </c>
      <c r="AM10" s="36"/>
      <c r="AN10" s="36"/>
      <c r="AO10" s="36"/>
      <c r="AP10" s="36"/>
      <c r="AQ10" s="36"/>
      <c r="AR10" s="36"/>
      <c r="AS10" s="36"/>
      <c r="AT10" s="37">
        <f>データ!W6</f>
        <v>1.24</v>
      </c>
      <c r="AU10" s="37"/>
      <c r="AV10" s="37"/>
      <c r="AW10" s="37"/>
      <c r="AX10" s="37"/>
      <c r="AY10" s="37"/>
      <c r="AZ10" s="37"/>
      <c r="BA10" s="37"/>
      <c r="BB10" s="37">
        <f>データ!X6</f>
        <v>1958.06</v>
      </c>
      <c r="BC10" s="37"/>
      <c r="BD10" s="37"/>
      <c r="BE10" s="37"/>
      <c r="BF10" s="37"/>
      <c r="BG10" s="37"/>
      <c r="BH10" s="37"/>
      <c r="BI10" s="37"/>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119</v>
      </c>
      <c r="BM16" s="65"/>
      <c r="BN16" s="65"/>
      <c r="BO16" s="65"/>
      <c r="BP16" s="65"/>
      <c r="BQ16" s="65"/>
      <c r="BR16" s="65"/>
      <c r="BS16" s="65"/>
      <c r="BT16" s="65"/>
      <c r="BU16" s="65"/>
      <c r="BV16" s="65"/>
      <c r="BW16" s="65"/>
      <c r="BX16" s="65"/>
      <c r="BY16" s="65"/>
      <c r="BZ16" s="6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117</v>
      </c>
      <c r="BM47" s="65"/>
      <c r="BN47" s="65"/>
      <c r="BO47" s="65"/>
      <c r="BP47" s="65"/>
      <c r="BQ47" s="65"/>
      <c r="BR47" s="65"/>
      <c r="BS47" s="65"/>
      <c r="BT47" s="65"/>
      <c r="BU47" s="65"/>
      <c r="BV47" s="65"/>
      <c r="BW47" s="65"/>
      <c r="BX47" s="65"/>
      <c r="BY47" s="65"/>
      <c r="BZ47" s="6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15">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118</v>
      </c>
      <c r="BM66" s="65"/>
      <c r="BN66" s="65"/>
      <c r="BO66" s="65"/>
      <c r="BP66" s="65"/>
      <c r="BQ66" s="65"/>
      <c r="BR66" s="65"/>
      <c r="BS66" s="65"/>
      <c r="BT66" s="65"/>
      <c r="BU66" s="65"/>
      <c r="BV66" s="65"/>
      <c r="BW66" s="65"/>
      <c r="BX66" s="65"/>
      <c r="BY66" s="65"/>
      <c r="BZ66" s="6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15">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44</v>
      </c>
      <c r="H86" s="12" t="str">
        <f>データ!BP6</f>
        <v>【630.82】</v>
      </c>
      <c r="I86" s="12" t="str">
        <f>データ!CA6</f>
        <v>【97.81】</v>
      </c>
      <c r="J86" s="12" t="str">
        <f>データ!CL6</f>
        <v>【138.75】</v>
      </c>
      <c r="K86" s="12" t="str">
        <f>データ!CW6</f>
        <v>【58.94】</v>
      </c>
      <c r="L86" s="12" t="str">
        <f>データ!DH6</f>
        <v>【95.91】</v>
      </c>
      <c r="M86" s="12" t="s">
        <v>43</v>
      </c>
      <c r="N86" s="12" t="s">
        <v>43</v>
      </c>
      <c r="O86" s="12" t="str">
        <f>データ!EO6</f>
        <v>【0.22】</v>
      </c>
    </row>
  </sheetData>
  <sheetProtection algorithmName="SHA-512" hashValue="gwWkTsl9g8oE4vd6v7sqj66OtV57x871Lnone6WBnNVFGrlAF/gueLwkRHRNmvWm8uMIiCfCyAcziZX7gt9nUw==" saltValue="aL82tDUHY+wHd/LoLDfLqA=="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2" t="s">
        <v>54</v>
      </c>
      <c r="I3" s="73"/>
      <c r="J3" s="73"/>
      <c r="K3" s="73"/>
      <c r="L3" s="73"/>
      <c r="M3" s="73"/>
      <c r="N3" s="73"/>
      <c r="O3" s="73"/>
      <c r="P3" s="73"/>
      <c r="Q3" s="73"/>
      <c r="R3" s="73"/>
      <c r="S3" s="73"/>
      <c r="T3" s="73"/>
      <c r="U3" s="73"/>
      <c r="V3" s="73"/>
      <c r="W3" s="73"/>
      <c r="X3" s="74"/>
      <c r="Y3" s="78" t="s">
        <v>55</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56</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5" x14ac:dyDescent="0.15">
      <c r="A4" s="14" t="s">
        <v>57</v>
      </c>
      <c r="B4" s="16"/>
      <c r="C4" s="16"/>
      <c r="D4" s="16"/>
      <c r="E4" s="16"/>
      <c r="F4" s="16"/>
      <c r="G4" s="16"/>
      <c r="H4" s="75"/>
      <c r="I4" s="76"/>
      <c r="J4" s="76"/>
      <c r="K4" s="76"/>
      <c r="L4" s="76"/>
      <c r="M4" s="76"/>
      <c r="N4" s="76"/>
      <c r="O4" s="76"/>
      <c r="P4" s="76"/>
      <c r="Q4" s="76"/>
      <c r="R4" s="76"/>
      <c r="S4" s="76"/>
      <c r="T4" s="76"/>
      <c r="U4" s="76"/>
      <c r="V4" s="76"/>
      <c r="W4" s="76"/>
      <c r="X4" s="77"/>
      <c r="Y4" s="71" t="s">
        <v>58</v>
      </c>
      <c r="Z4" s="71"/>
      <c r="AA4" s="71"/>
      <c r="AB4" s="71"/>
      <c r="AC4" s="71"/>
      <c r="AD4" s="71"/>
      <c r="AE4" s="71"/>
      <c r="AF4" s="71"/>
      <c r="AG4" s="71"/>
      <c r="AH4" s="71"/>
      <c r="AI4" s="71"/>
      <c r="AJ4" s="71" t="s">
        <v>59</v>
      </c>
      <c r="AK4" s="71"/>
      <c r="AL4" s="71"/>
      <c r="AM4" s="71"/>
      <c r="AN4" s="71"/>
      <c r="AO4" s="71"/>
      <c r="AP4" s="71"/>
      <c r="AQ4" s="71"/>
      <c r="AR4" s="71"/>
      <c r="AS4" s="71"/>
      <c r="AT4" s="71"/>
      <c r="AU4" s="71" t="s">
        <v>60</v>
      </c>
      <c r="AV4" s="71"/>
      <c r="AW4" s="71"/>
      <c r="AX4" s="71"/>
      <c r="AY4" s="71"/>
      <c r="AZ4" s="71"/>
      <c r="BA4" s="71"/>
      <c r="BB4" s="71"/>
      <c r="BC4" s="71"/>
      <c r="BD4" s="71"/>
      <c r="BE4" s="71"/>
      <c r="BF4" s="71" t="s">
        <v>61</v>
      </c>
      <c r="BG4" s="71"/>
      <c r="BH4" s="71"/>
      <c r="BI4" s="71"/>
      <c r="BJ4" s="71"/>
      <c r="BK4" s="71"/>
      <c r="BL4" s="71"/>
      <c r="BM4" s="71"/>
      <c r="BN4" s="71"/>
      <c r="BO4" s="71"/>
      <c r="BP4" s="71"/>
      <c r="BQ4" s="71" t="s">
        <v>62</v>
      </c>
      <c r="BR4" s="71"/>
      <c r="BS4" s="71"/>
      <c r="BT4" s="71"/>
      <c r="BU4" s="71"/>
      <c r="BV4" s="71"/>
      <c r="BW4" s="71"/>
      <c r="BX4" s="71"/>
      <c r="BY4" s="71"/>
      <c r="BZ4" s="71"/>
      <c r="CA4" s="71"/>
      <c r="CB4" s="71" t="s">
        <v>63</v>
      </c>
      <c r="CC4" s="71"/>
      <c r="CD4" s="71"/>
      <c r="CE4" s="71"/>
      <c r="CF4" s="71"/>
      <c r="CG4" s="71"/>
      <c r="CH4" s="71"/>
      <c r="CI4" s="71"/>
      <c r="CJ4" s="71"/>
      <c r="CK4" s="71"/>
      <c r="CL4" s="71"/>
      <c r="CM4" s="71" t="s">
        <v>64</v>
      </c>
      <c r="CN4" s="71"/>
      <c r="CO4" s="71"/>
      <c r="CP4" s="71"/>
      <c r="CQ4" s="71"/>
      <c r="CR4" s="71"/>
      <c r="CS4" s="71"/>
      <c r="CT4" s="71"/>
      <c r="CU4" s="71"/>
      <c r="CV4" s="71"/>
      <c r="CW4" s="71"/>
      <c r="CX4" s="71" t="s">
        <v>65</v>
      </c>
      <c r="CY4" s="71"/>
      <c r="CZ4" s="71"/>
      <c r="DA4" s="71"/>
      <c r="DB4" s="71"/>
      <c r="DC4" s="71"/>
      <c r="DD4" s="71"/>
      <c r="DE4" s="71"/>
      <c r="DF4" s="71"/>
      <c r="DG4" s="71"/>
      <c r="DH4" s="71"/>
      <c r="DI4" s="71" t="s">
        <v>66</v>
      </c>
      <c r="DJ4" s="71"/>
      <c r="DK4" s="71"/>
      <c r="DL4" s="71"/>
      <c r="DM4" s="71"/>
      <c r="DN4" s="71"/>
      <c r="DO4" s="71"/>
      <c r="DP4" s="71"/>
      <c r="DQ4" s="71"/>
      <c r="DR4" s="71"/>
      <c r="DS4" s="71"/>
      <c r="DT4" s="71" t="s">
        <v>67</v>
      </c>
      <c r="DU4" s="71"/>
      <c r="DV4" s="71"/>
      <c r="DW4" s="71"/>
      <c r="DX4" s="71"/>
      <c r="DY4" s="71"/>
      <c r="DZ4" s="71"/>
      <c r="EA4" s="71"/>
      <c r="EB4" s="71"/>
      <c r="EC4" s="71"/>
      <c r="ED4" s="71"/>
      <c r="EE4" s="71" t="s">
        <v>68</v>
      </c>
      <c r="EF4" s="71"/>
      <c r="EG4" s="71"/>
      <c r="EH4" s="71"/>
      <c r="EI4" s="71"/>
      <c r="EJ4" s="71"/>
      <c r="EK4" s="71"/>
      <c r="EL4" s="71"/>
      <c r="EM4" s="71"/>
      <c r="EN4" s="71"/>
      <c r="EO4" s="71"/>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2023</v>
      </c>
      <c r="C6" s="19">
        <f t="shared" ref="C6:X6" si="3">C7</f>
        <v>24414</v>
      </c>
      <c r="D6" s="19">
        <f t="shared" si="3"/>
        <v>47</v>
      </c>
      <c r="E6" s="19">
        <f t="shared" si="3"/>
        <v>17</v>
      </c>
      <c r="F6" s="19">
        <f t="shared" si="3"/>
        <v>1</v>
      </c>
      <c r="G6" s="19">
        <f t="shared" si="3"/>
        <v>0</v>
      </c>
      <c r="H6" s="19" t="str">
        <f t="shared" si="3"/>
        <v>青森県　三戸町</v>
      </c>
      <c r="I6" s="19" t="str">
        <f t="shared" si="3"/>
        <v>法非適用</v>
      </c>
      <c r="J6" s="19" t="str">
        <f t="shared" si="3"/>
        <v>下水道事業</v>
      </c>
      <c r="K6" s="19" t="str">
        <f t="shared" si="3"/>
        <v>公共下水道</v>
      </c>
      <c r="L6" s="19" t="str">
        <f t="shared" si="3"/>
        <v>Cd3</v>
      </c>
      <c r="M6" s="19" t="str">
        <f t="shared" si="3"/>
        <v>非設置</v>
      </c>
      <c r="N6" s="20" t="str">
        <f t="shared" si="3"/>
        <v>-</v>
      </c>
      <c r="O6" s="20" t="str">
        <f t="shared" si="3"/>
        <v>該当数値なし</v>
      </c>
      <c r="P6" s="20">
        <f t="shared" si="3"/>
        <v>27.12</v>
      </c>
      <c r="Q6" s="20">
        <f t="shared" si="3"/>
        <v>100.78</v>
      </c>
      <c r="R6" s="20">
        <f t="shared" si="3"/>
        <v>3300</v>
      </c>
      <c r="S6" s="20">
        <f t="shared" si="3"/>
        <v>9022</v>
      </c>
      <c r="T6" s="20">
        <f t="shared" si="3"/>
        <v>151.79</v>
      </c>
      <c r="U6" s="20">
        <f t="shared" si="3"/>
        <v>59.44</v>
      </c>
      <c r="V6" s="20">
        <f t="shared" si="3"/>
        <v>2428</v>
      </c>
      <c r="W6" s="20">
        <f t="shared" si="3"/>
        <v>1.24</v>
      </c>
      <c r="X6" s="20">
        <f t="shared" si="3"/>
        <v>1958.06</v>
      </c>
      <c r="Y6" s="21">
        <f>IF(Y7="",NA(),Y7)</f>
        <v>71.94</v>
      </c>
      <c r="Z6" s="21">
        <f t="shared" ref="Z6:AH6" si="4">IF(Z7="",NA(),Z7)</f>
        <v>75.47</v>
      </c>
      <c r="AA6" s="21">
        <f t="shared" si="4"/>
        <v>79.41</v>
      </c>
      <c r="AB6" s="21">
        <f t="shared" si="4"/>
        <v>74.150000000000006</v>
      </c>
      <c r="AC6" s="21">
        <f t="shared" si="4"/>
        <v>74.569999999999993</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4155.53</v>
      </c>
      <c r="BG6" s="21">
        <f t="shared" ref="BG6:BO6" si="7">IF(BG7="",NA(),BG7)</f>
        <v>3720.24</v>
      </c>
      <c r="BH6" s="21">
        <f t="shared" si="7"/>
        <v>3514.59</v>
      </c>
      <c r="BI6" s="21">
        <f t="shared" si="7"/>
        <v>3799.38</v>
      </c>
      <c r="BJ6" s="21">
        <f t="shared" si="7"/>
        <v>4237.71</v>
      </c>
      <c r="BK6" s="21">
        <f t="shared" si="7"/>
        <v>808.77</v>
      </c>
      <c r="BL6" s="21">
        <f t="shared" si="7"/>
        <v>560.16</v>
      </c>
      <c r="BM6" s="21">
        <f t="shared" si="7"/>
        <v>954.29</v>
      </c>
      <c r="BN6" s="21">
        <f t="shared" si="7"/>
        <v>1332.23</v>
      </c>
      <c r="BO6" s="21">
        <f t="shared" si="7"/>
        <v>1414.79</v>
      </c>
      <c r="BP6" s="20" t="str">
        <f>IF(BP7="","",IF(BP7="-","【-】","【"&amp;SUBSTITUTE(TEXT(BP7,"#,##0.00"),"-","△")&amp;"】"))</f>
        <v>【630.82】</v>
      </c>
      <c r="BQ6" s="21">
        <f>IF(BQ7="",NA(),BQ7)</f>
        <v>24.37</v>
      </c>
      <c r="BR6" s="21">
        <f t="shared" ref="BR6:BZ6" si="8">IF(BR7="",NA(),BR7)</f>
        <v>26.23</v>
      </c>
      <c r="BS6" s="21">
        <f t="shared" si="8"/>
        <v>27.55</v>
      </c>
      <c r="BT6" s="21">
        <f t="shared" si="8"/>
        <v>23.17</v>
      </c>
      <c r="BU6" s="21">
        <f t="shared" si="8"/>
        <v>24.46</v>
      </c>
      <c r="BV6" s="21">
        <f t="shared" si="8"/>
        <v>48.2</v>
      </c>
      <c r="BW6" s="21">
        <f t="shared" si="8"/>
        <v>30.88</v>
      </c>
      <c r="BX6" s="21">
        <f t="shared" si="8"/>
        <v>34.03</v>
      </c>
      <c r="BY6" s="21">
        <f t="shared" si="8"/>
        <v>26.53</v>
      </c>
      <c r="BZ6" s="21">
        <f t="shared" si="8"/>
        <v>25.29</v>
      </c>
      <c r="CA6" s="20" t="str">
        <f>IF(CA7="","",IF(CA7="-","【-】","【"&amp;SUBSTITUTE(TEXT(CA7,"#,##0.00"),"-","△")&amp;"】"))</f>
        <v>【97.81】</v>
      </c>
      <c r="CB6" s="21">
        <f>IF(CB7="",NA(),CB7)</f>
        <v>728.47</v>
      </c>
      <c r="CC6" s="21">
        <f t="shared" ref="CC6:CK6" si="9">IF(CC7="",NA(),CC7)</f>
        <v>685.9</v>
      </c>
      <c r="CD6" s="21">
        <f t="shared" si="9"/>
        <v>652.9</v>
      </c>
      <c r="CE6" s="21">
        <f t="shared" si="9"/>
        <v>784.15</v>
      </c>
      <c r="CF6" s="21">
        <f t="shared" si="9"/>
        <v>713.15</v>
      </c>
      <c r="CG6" s="21">
        <f t="shared" si="9"/>
        <v>345.96</v>
      </c>
      <c r="CH6" s="21">
        <f t="shared" si="9"/>
        <v>525.91999999999996</v>
      </c>
      <c r="CI6" s="21">
        <f t="shared" si="9"/>
        <v>470.79</v>
      </c>
      <c r="CJ6" s="21">
        <f t="shared" si="9"/>
        <v>628.99</v>
      </c>
      <c r="CK6" s="21">
        <f t="shared" si="9"/>
        <v>617.20000000000005</v>
      </c>
      <c r="CL6" s="20" t="str">
        <f>IF(CL7="","",IF(CL7="-","【-】","【"&amp;SUBSTITUTE(TEXT(CL7,"#,##0.00"),"-","△")&amp;"】"))</f>
        <v>【138.75】</v>
      </c>
      <c r="CM6" s="21">
        <f>IF(CM7="",NA(),CM7)</f>
        <v>25.64</v>
      </c>
      <c r="CN6" s="21">
        <f t="shared" ref="CN6:CV6" si="10">IF(CN7="",NA(),CN7)</f>
        <v>27.57</v>
      </c>
      <c r="CO6" s="21">
        <f t="shared" si="10"/>
        <v>27.29</v>
      </c>
      <c r="CP6" s="21">
        <f t="shared" si="10"/>
        <v>26</v>
      </c>
      <c r="CQ6" s="21">
        <f t="shared" si="10"/>
        <v>26.5</v>
      </c>
      <c r="CR6" s="21">
        <f t="shared" si="10"/>
        <v>39.51</v>
      </c>
      <c r="CS6" s="21">
        <f t="shared" si="10"/>
        <v>41.6</v>
      </c>
      <c r="CT6" s="21">
        <f t="shared" si="10"/>
        <v>43.76</v>
      </c>
      <c r="CU6" s="21">
        <f t="shared" si="10"/>
        <v>40.72</v>
      </c>
      <c r="CV6" s="21">
        <f t="shared" si="10"/>
        <v>44.17</v>
      </c>
      <c r="CW6" s="20" t="str">
        <f>IF(CW7="","",IF(CW7="-","【-】","【"&amp;SUBSTITUTE(TEXT(CW7,"#,##0.00"),"-","△")&amp;"】"))</f>
        <v>【58.94】</v>
      </c>
      <c r="CX6" s="21">
        <f>IF(CX7="",NA(),CX7)</f>
        <v>45.72</v>
      </c>
      <c r="CY6" s="21">
        <f t="shared" ref="CY6:DG6" si="11">IF(CY7="",NA(),CY7)</f>
        <v>46.77</v>
      </c>
      <c r="CZ6" s="21">
        <f t="shared" si="11"/>
        <v>47.81</v>
      </c>
      <c r="DA6" s="21">
        <f t="shared" si="11"/>
        <v>50.14</v>
      </c>
      <c r="DB6" s="21">
        <f t="shared" si="11"/>
        <v>50.16</v>
      </c>
      <c r="DC6" s="21">
        <f t="shared" si="11"/>
        <v>61.03</v>
      </c>
      <c r="DD6" s="21">
        <f t="shared" si="11"/>
        <v>64.790000000000006</v>
      </c>
      <c r="DE6" s="21">
        <f t="shared" si="11"/>
        <v>65.75</v>
      </c>
      <c r="DF6" s="21">
        <f t="shared" si="11"/>
        <v>67.569999999999993</v>
      </c>
      <c r="DG6" s="21">
        <f t="shared" si="11"/>
        <v>68.58</v>
      </c>
      <c r="DH6" s="20" t="str">
        <f>IF(DH7="","",IF(DH7="-","【-】","【"&amp;SUBSTITUTE(TEXT(DH7,"#,##0.00"),"-","△")&amp;"】"))</f>
        <v>【95.91】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0">
        <f t="shared" si="14"/>
        <v>0</v>
      </c>
      <c r="EK6" s="20">
        <f t="shared" si="14"/>
        <v>0</v>
      </c>
      <c r="EL6" s="20">
        <f t="shared" si="14"/>
        <v>0</v>
      </c>
      <c r="EM6" s="21">
        <f t="shared" si="14"/>
        <v>3.35</v>
      </c>
      <c r="EN6" s="21">
        <f t="shared" si="14"/>
        <v>1.24</v>
      </c>
      <c r="EO6" s="20" t="str">
        <f>IF(EO7="","",IF(EO7="-","【-】","【"&amp;SUBSTITUTE(TEXT(EO7,"#,##0.00"),"-","△")&amp;"】"))</f>
        <v>【0.22】</v>
      </c>
    </row>
    <row r="7" spans="1:145" s="22" customFormat="1" x14ac:dyDescent="0.15">
      <c r="A7" s="14"/>
      <c r="B7" s="23">
        <v>2023</v>
      </c>
      <c r="C7" s="23">
        <v>24414</v>
      </c>
      <c r="D7" s="23">
        <v>47</v>
      </c>
      <c r="E7" s="23">
        <v>17</v>
      </c>
      <c r="F7" s="23">
        <v>1</v>
      </c>
      <c r="G7" s="23">
        <v>0</v>
      </c>
      <c r="H7" s="23" t="s">
        <v>98</v>
      </c>
      <c r="I7" s="23" t="s">
        <v>99</v>
      </c>
      <c r="J7" s="23" t="s">
        <v>100</v>
      </c>
      <c r="K7" s="23" t="s">
        <v>101</v>
      </c>
      <c r="L7" s="23" t="s">
        <v>102</v>
      </c>
      <c r="M7" s="23" t="s">
        <v>103</v>
      </c>
      <c r="N7" s="24" t="s">
        <v>104</v>
      </c>
      <c r="O7" s="24" t="s">
        <v>105</v>
      </c>
      <c r="P7" s="24">
        <v>27.12</v>
      </c>
      <c r="Q7" s="24">
        <v>100.78</v>
      </c>
      <c r="R7" s="24">
        <v>3300</v>
      </c>
      <c r="S7" s="24">
        <v>9022</v>
      </c>
      <c r="T7" s="24">
        <v>151.79</v>
      </c>
      <c r="U7" s="24">
        <v>59.44</v>
      </c>
      <c r="V7" s="24">
        <v>2428</v>
      </c>
      <c r="W7" s="24">
        <v>1.24</v>
      </c>
      <c r="X7" s="24">
        <v>1958.06</v>
      </c>
      <c r="Y7" s="24">
        <v>71.94</v>
      </c>
      <c r="Z7" s="24">
        <v>75.47</v>
      </c>
      <c r="AA7" s="24">
        <v>79.41</v>
      </c>
      <c r="AB7" s="24">
        <v>74.150000000000006</v>
      </c>
      <c r="AC7" s="24">
        <v>74.569999999999993</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4155.53</v>
      </c>
      <c r="BG7" s="24">
        <v>3720.24</v>
      </c>
      <c r="BH7" s="24">
        <v>3514.59</v>
      </c>
      <c r="BI7" s="24">
        <v>3799.38</v>
      </c>
      <c r="BJ7" s="24">
        <v>4237.71</v>
      </c>
      <c r="BK7" s="24">
        <v>808.77</v>
      </c>
      <c r="BL7" s="24">
        <v>560.16</v>
      </c>
      <c r="BM7" s="24">
        <v>954.29</v>
      </c>
      <c r="BN7" s="24">
        <v>1332.23</v>
      </c>
      <c r="BO7" s="24">
        <v>1414.79</v>
      </c>
      <c r="BP7" s="24">
        <v>630.82000000000005</v>
      </c>
      <c r="BQ7" s="24">
        <v>24.37</v>
      </c>
      <c r="BR7" s="24">
        <v>26.23</v>
      </c>
      <c r="BS7" s="24">
        <v>27.55</v>
      </c>
      <c r="BT7" s="24">
        <v>23.17</v>
      </c>
      <c r="BU7" s="24">
        <v>24.46</v>
      </c>
      <c r="BV7" s="24">
        <v>48.2</v>
      </c>
      <c r="BW7" s="24">
        <v>30.88</v>
      </c>
      <c r="BX7" s="24">
        <v>34.03</v>
      </c>
      <c r="BY7" s="24">
        <v>26.53</v>
      </c>
      <c r="BZ7" s="24">
        <v>25.29</v>
      </c>
      <c r="CA7" s="24">
        <v>97.81</v>
      </c>
      <c r="CB7" s="24">
        <v>728.47</v>
      </c>
      <c r="CC7" s="24">
        <v>685.9</v>
      </c>
      <c r="CD7" s="24">
        <v>652.9</v>
      </c>
      <c r="CE7" s="24">
        <v>784.15</v>
      </c>
      <c r="CF7" s="24">
        <v>713.15</v>
      </c>
      <c r="CG7" s="24">
        <v>345.96</v>
      </c>
      <c r="CH7" s="24">
        <v>525.91999999999996</v>
      </c>
      <c r="CI7" s="24">
        <v>470.79</v>
      </c>
      <c r="CJ7" s="24">
        <v>628.99</v>
      </c>
      <c r="CK7" s="24">
        <v>617.20000000000005</v>
      </c>
      <c r="CL7" s="24">
        <v>138.75</v>
      </c>
      <c r="CM7" s="24">
        <v>25.64</v>
      </c>
      <c r="CN7" s="24">
        <v>27.57</v>
      </c>
      <c r="CO7" s="24">
        <v>27.29</v>
      </c>
      <c r="CP7" s="24">
        <v>26</v>
      </c>
      <c r="CQ7" s="24">
        <v>26.5</v>
      </c>
      <c r="CR7" s="24">
        <v>39.51</v>
      </c>
      <c r="CS7" s="24">
        <v>41.6</v>
      </c>
      <c r="CT7" s="24">
        <v>43.76</v>
      </c>
      <c r="CU7" s="24">
        <v>40.72</v>
      </c>
      <c r="CV7" s="24">
        <v>44.17</v>
      </c>
      <c r="CW7" s="24">
        <v>58.94</v>
      </c>
      <c r="CX7" s="24">
        <v>45.72</v>
      </c>
      <c r="CY7" s="24">
        <v>46.77</v>
      </c>
      <c r="CZ7" s="24">
        <v>47.81</v>
      </c>
      <c r="DA7" s="24">
        <v>50.14</v>
      </c>
      <c r="DB7" s="24">
        <v>50.16</v>
      </c>
      <c r="DC7" s="24">
        <v>61.03</v>
      </c>
      <c r="DD7" s="24">
        <v>64.790000000000006</v>
      </c>
      <c r="DE7" s="24">
        <v>65.75</v>
      </c>
      <c r="DF7" s="24">
        <v>67.569999999999993</v>
      </c>
      <c r="DG7" s="24">
        <v>68.58</v>
      </c>
      <c r="DH7" s="24">
        <v>95.91</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v>
      </c>
      <c r="EK7" s="24">
        <v>0</v>
      </c>
      <c r="EL7" s="24">
        <v>0</v>
      </c>
      <c r="EM7" s="24">
        <v>3.35</v>
      </c>
      <c r="EN7" s="24">
        <v>1.24</v>
      </c>
      <c r="EO7" s="24">
        <v>0.22</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DATEVALUE($B7-B11&amp;"/1/"&amp;B12)</f>
        <v>36892</v>
      </c>
      <c r="C10" s="27">
        <f t="shared" ref="C10:F10" si="15">DATEVALUE($B7-C11&amp;"/1/"&amp;C12)</f>
        <v>37257</v>
      </c>
      <c r="D10" s="27">
        <f t="shared" si="15"/>
        <v>37623</v>
      </c>
      <c r="E10" s="27">
        <f t="shared" si="15"/>
        <v>37989</v>
      </c>
      <c r="F10" s="27">
        <f t="shared" si="15"/>
        <v>38356</v>
      </c>
    </row>
    <row r="11" spans="1:145" x14ac:dyDescent="0.15">
      <c r="B11">
        <v>22</v>
      </c>
      <c r="C11">
        <v>21</v>
      </c>
      <c r="D11">
        <v>20</v>
      </c>
      <c r="E11">
        <v>19</v>
      </c>
      <c r="F11">
        <v>18</v>
      </c>
      <c r="G11" t="s">
        <v>111</v>
      </c>
    </row>
    <row r="12" spans="1:145" x14ac:dyDescent="0.15">
      <c r="B12">
        <v>1</v>
      </c>
      <c r="C12">
        <v>1</v>
      </c>
      <c r="D12">
        <v>2</v>
      </c>
      <c r="E12">
        <v>3</v>
      </c>
      <c r="F12">
        <v>4</v>
      </c>
      <c r="G12" t="s">
        <v>112</v>
      </c>
    </row>
    <row r="13" spans="1:145" x14ac:dyDescent="0.15">
      <c r="B13" t="s">
        <v>113</v>
      </c>
      <c r="C13" t="s">
        <v>114</v>
      </c>
      <c r="D13" t="s">
        <v>115</v>
      </c>
      <c r="E13" t="s">
        <v>115</v>
      </c>
      <c r="F13" t="s">
        <v>114</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建設課03</cp:lastModifiedBy>
  <dcterms:created xsi:type="dcterms:W3CDTF">2025-01-24T07:27:35Z</dcterms:created>
  <dcterms:modified xsi:type="dcterms:W3CDTF">2025-02-17T09:49:07Z</dcterms:modified>
  <cp:category/>
</cp:coreProperties>
</file>