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TR-LGSHARE\04a_建設課\03_青森県財務部市町村課\R6\250122_公営企業に係る経営比較分析表(令和5年度決算)の分析等について\R5経営比較分析表\"/>
    </mc:Choice>
  </mc:AlternateContent>
  <xr:revisionPtr revIDLastSave="0" documentId="13_ncr:1_{90C8CF4B-E307-48FF-BF03-465ECB7DCFF0}" xr6:coauthVersionLast="47" xr6:coauthVersionMax="47" xr10:uidLastSave="{00000000-0000-0000-0000-000000000000}"/>
  <workbookProtection workbookAlgorithmName="SHA-512" workbookHashValue="N0OgYB0DtJICN9UtmRYNtciQxCX67JXnFlrRQ4Zd1TbswqSR0g9hx/w+9/03JIDSVVyNZd1bYdQX9WuIto7vHA==" workbookSaltValue="QJrIEiARp/OV7peNN9XYs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<sst xmlns="http://schemas.openxmlformats.org/spreadsheetml/2006/main" count="236" uniqueCount="119">
  <si>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</si>
  <si>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</si>
  <si>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</si>
  <si>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</si>
  <si>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</si>
  <si>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</si>
  <si>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</si>
  <si>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</si>
  <si>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</si>
  <si>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</si>
  <si>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</si>
  <si>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</si>
  <si>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</si>
  <si>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</si>
  <si>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</si>
  <si>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</si>
  <si>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</si>
  <si>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</si>
  <si>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</si>
  <si>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</si>
  <si>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</si>
  <si>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</si>
  <si>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</si>
  <si>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</si>
  <si>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</si>
  <si>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</si>
  <si>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</si>
  <si>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</si>
  <si>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</si>
  <si>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</si>
  <si>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</si>
  <si>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</si>
  <si>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</si>
  <si>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</si>
  <si>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</si>
  <si>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</si>
  <si>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</si>
  <si>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</si>
  <si>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</si>
  <si>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</si>
  <si>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</si>
  <si>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</si>
  <si>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</si>
  <si>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</si>
  <si>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</si>
  <si>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</si>
  <si>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</si>
  <si>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</si>
  <si>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</si>
  <si>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</si>
  <si>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</si>
  <si>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</si>
  <si>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</si>
  <si>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</si>
  <si>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</si>
  <si>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</si>
  <si>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</si>
  <si>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</si>
  <si>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</si>
  <si>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</si>
  <si>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</si>
  <si>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</si>
  <si>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</si>
  <si>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</si>
  <si>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</si>
  <si>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</si>
  <si>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</si>
  <si>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</si>
  <si>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</si>
  <si>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</si>
  <si>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</si>
  <si>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</si>
  <si>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</si>
  <si>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</si>
  <si>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</si>
  <si>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</si>
  <si>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</si>
  <si>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</si>
  <si>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</si>
  <si>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</si>
  <si>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</si>
  <si>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</si>
  <si>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</si>
  <si>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</si>
  <si>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</si>
  <si>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</si>
  <si>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</si>
  <si>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</si>
  <si>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</si>
  <si>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</si>
  <si>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</si>
  <si>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</si>
  <si>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</si>
  <si>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</si>
  <si>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</si>
  <si>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</si>
  <si>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</si>
  <si>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</si>
  <si>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</si>
  <si>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</si>
  <si>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</si>
  <si>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</si>
  <si>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</si>
  <si>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</si>
  <si>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</si>
  <si>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</si>
  <si>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</si>
  <si>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</si>
  <si>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</si>
  <si>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</si>
  <si>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</si>
  <si>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</si>
  <si>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</si>
  <si>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</si>
  <si>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</si>
  <si>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</si>
  <si>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収益的収支比率は、38％と低く、依然として赤字収支となっている。地方債償還金が高い水準にあることが一番の理由と考えられる。
　企業債残高対事業規模比率は、平成27年度以降は地方債の償還を全額一般会計で負担することを定めているため、グラフ上は表示されていないが、類似団体平均の約3.5倍と高くなっている。
(R5当該値(参考)4046.9％)
理由としては、処理人口1人当たりの管渠延長が長く、建設コストが高いことが考えられる。
　経費回収率は、類似団体平均の10分の1程度で、維持管理費が高いことと、料金収入が少ないことが理由としてあげられる。
　汚水処理原価は、類似団体平均の5.5倍程度となっており、汚水処理費が高いことが主な理由として考えられる。
　施設利用率について、約27％と類似団体平均の3分の2程度であり、人口減少により処理水量が増加していないことが原因と考えられる。
※水洗化率R5当該値を以下のとおり訂正
正　94.70％　誤　100％
　水洗化率は、約95％と類似団体平均より約10ポイント上回っている。
　建設投資については、平成19年度で面整備は完了していることから、近年地方債残高は減少してきたが、令和元年度から処理場のストックマネジメント事業(改築更新)を実施しており、再び地方債残高の増加が見込まれる。</t>
    <rPh sb="1" eb="8">
      <t>シュウエキテキシュウシヒリツ</t>
    </rPh>
    <rPh sb="14" eb="15">
      <t>ヒク</t>
    </rPh>
    <rPh sb="17" eb="19">
      <t>イゼン</t>
    </rPh>
    <rPh sb="22" eb="26">
      <t>アカジシュウシ</t>
    </rPh>
    <rPh sb="33" eb="39">
      <t>チホウサイショウカンキン</t>
    </rPh>
    <rPh sb="40" eb="41">
      <t>タカ</t>
    </rPh>
    <rPh sb="42" eb="44">
      <t>スイジュン</t>
    </rPh>
    <rPh sb="50" eb="52">
      <t>イチバン</t>
    </rPh>
    <rPh sb="53" eb="55">
      <t>リユウ</t>
    </rPh>
    <rPh sb="56" eb="57">
      <t>カンガ</t>
    </rPh>
    <rPh sb="64" eb="69">
      <t>キギョウサイザンダカ</t>
    </rPh>
    <rPh sb="69" eb="70">
      <t>タイ</t>
    </rPh>
    <rPh sb="70" eb="72">
      <t>ジギョウ</t>
    </rPh>
    <rPh sb="72" eb="76">
      <t>キボヒリツ</t>
    </rPh>
    <rPh sb="78" eb="80">
      <t>ヘイセイ</t>
    </rPh>
    <rPh sb="82" eb="84">
      <t>ネンド</t>
    </rPh>
    <rPh sb="84" eb="86">
      <t>イコウ</t>
    </rPh>
    <rPh sb="87" eb="90">
      <t>チホウサイ</t>
    </rPh>
    <rPh sb="91" eb="93">
      <t>ショウカン</t>
    </rPh>
    <rPh sb="94" eb="96">
      <t>ゼンガク</t>
    </rPh>
    <rPh sb="96" eb="100">
      <t>イッパンカイケイ</t>
    </rPh>
    <rPh sb="101" eb="103">
      <t>フタン</t>
    </rPh>
    <rPh sb="108" eb="109">
      <t>サダ</t>
    </rPh>
    <rPh sb="119" eb="120">
      <t>ジョウ</t>
    </rPh>
    <rPh sb="121" eb="123">
      <t>ヒョウジ</t>
    </rPh>
    <rPh sb="131" eb="133">
      <t>ルイジ</t>
    </rPh>
    <rPh sb="133" eb="135">
      <t>ダンタイ</t>
    </rPh>
    <rPh sb="135" eb="137">
      <t>ヘイキン</t>
    </rPh>
    <rPh sb="138" eb="139">
      <t>ヤク</t>
    </rPh>
    <rPh sb="142" eb="143">
      <t>バイ</t>
    </rPh>
    <rPh sb="144" eb="145">
      <t>タカ</t>
    </rPh>
    <rPh sb="156" eb="159">
      <t>トウガイチ</t>
    </rPh>
    <rPh sb="160" eb="162">
      <t>サンコウ</t>
    </rPh>
    <rPh sb="172" eb="174">
      <t>リユウ</t>
    </rPh>
    <rPh sb="179" eb="183">
      <t>ショリジンコウ</t>
    </rPh>
    <rPh sb="183" eb="185">
      <t>ヒトリ</t>
    </rPh>
    <rPh sb="185" eb="186">
      <t>ア</t>
    </rPh>
    <rPh sb="189" eb="193">
      <t>カンキョエンチョウ</t>
    </rPh>
    <rPh sb="194" eb="195">
      <t>ナガ</t>
    </rPh>
    <rPh sb="197" eb="199">
      <t>ケンセツ</t>
    </rPh>
    <rPh sb="203" eb="204">
      <t>タカ</t>
    </rPh>
    <rPh sb="208" eb="209">
      <t>カンガ</t>
    </rPh>
    <rPh sb="216" eb="221">
      <t>ケイヒカイシュウリツ</t>
    </rPh>
    <rPh sb="223" eb="227">
      <t>ルイジダンタイ</t>
    </rPh>
    <rPh sb="227" eb="229">
      <t>ヘイキン</t>
    </rPh>
    <rPh sb="232" eb="233">
      <t>ブン</t>
    </rPh>
    <rPh sb="235" eb="237">
      <t>テイド</t>
    </rPh>
    <rPh sb="239" eb="244">
      <t>イジカンリヒ</t>
    </rPh>
    <rPh sb="245" eb="246">
      <t>タカ</t>
    </rPh>
    <rPh sb="251" eb="255">
      <t>リョウキンシュウニュウ</t>
    </rPh>
    <rPh sb="256" eb="257">
      <t>スク</t>
    </rPh>
    <rPh sb="262" eb="264">
      <t>リユウ</t>
    </rPh>
    <rPh sb="275" eb="281">
      <t>オスイショリゲンカ</t>
    </rPh>
    <rPh sb="283" eb="289">
      <t>ルイジダンタイヘイキン</t>
    </rPh>
    <rPh sb="293" eb="294">
      <t>バイ</t>
    </rPh>
    <rPh sb="294" eb="296">
      <t>テイド</t>
    </rPh>
    <rPh sb="303" eb="308">
      <t>オスイショリヒ</t>
    </rPh>
    <rPh sb="309" eb="310">
      <t>タカ</t>
    </rPh>
    <rPh sb="314" eb="315">
      <t>オモ</t>
    </rPh>
    <rPh sb="316" eb="318">
      <t>リユウ</t>
    </rPh>
    <rPh sb="321" eb="322">
      <t>カンガ</t>
    </rPh>
    <rPh sb="329" eb="334">
      <t>シセツリヨウリツ</t>
    </rPh>
    <rPh sb="339" eb="340">
      <t>ヤク</t>
    </rPh>
    <rPh sb="344" eb="350">
      <t>ルイジダンタイヘイキン</t>
    </rPh>
    <rPh sb="352" eb="353">
      <t>ブン</t>
    </rPh>
    <rPh sb="355" eb="357">
      <t>テイド</t>
    </rPh>
    <rPh sb="361" eb="365">
      <t>ジンコウゲンショウ</t>
    </rPh>
    <rPh sb="368" eb="372">
      <t>ショリスイリョウ</t>
    </rPh>
    <rPh sb="373" eb="375">
      <t>ゾウカ</t>
    </rPh>
    <rPh sb="383" eb="385">
      <t>ゲンイン</t>
    </rPh>
    <rPh sb="386" eb="387">
      <t>カンガ</t>
    </rPh>
    <rPh sb="400" eb="403">
      <t>トウガイチ</t>
    </rPh>
    <rPh sb="404" eb="406">
      <t>イカ</t>
    </rPh>
    <rPh sb="410" eb="412">
      <t>テイセイ</t>
    </rPh>
    <rPh sb="413" eb="414">
      <t>セイ</t>
    </rPh>
    <rPh sb="422" eb="423">
      <t>アヤマ</t>
    </rPh>
    <rPh sb="430" eb="434">
      <t>スイセンカリツ</t>
    </rPh>
    <rPh sb="436" eb="437">
      <t>ヤク</t>
    </rPh>
    <rPh sb="441" eb="447">
      <t>ルイジダンタイヘイキン</t>
    </rPh>
    <rPh sb="449" eb="450">
      <t>ヤク</t>
    </rPh>
    <rPh sb="456" eb="458">
      <t>ウワマワ</t>
    </rPh>
    <rPh sb="465" eb="469">
      <t>ケンセツトウシ</t>
    </rPh>
    <rPh sb="475" eb="477">
      <t>ヘイセイ</t>
    </rPh>
    <rPh sb="479" eb="481">
      <t>ネンド</t>
    </rPh>
    <rPh sb="482" eb="485">
      <t>メンセイビ</t>
    </rPh>
    <rPh sb="486" eb="488">
      <t>カンリョウ</t>
    </rPh>
    <rPh sb="497" eb="499">
      <t>キンネン</t>
    </rPh>
    <rPh sb="499" eb="504">
      <t>チホウサイザンタカ</t>
    </rPh>
    <rPh sb="505" eb="507">
      <t>ゲンショウ</t>
    </rPh>
    <rPh sb="513" eb="518">
      <t>レイワガンネンド</t>
    </rPh>
    <phoneticPr fontId="4"/>
  </si>
  <si>
    <t>　管路施設は、建設から29年経過しているものがあるが、まだ更新時期には至っていないため、管渠更新率は過去5ヶ年、ゼロである。
　これまで腐食の恐れのある箇所について点検調査を実施してきたが、今後は重要幹線等から順次、点検調査を進め、その結果に基づき適切な時期に老朽化対策を実施する。
　処理施設については、令和元年度からストックマネジメント計画に基づき、順次改築更新を実施している。</t>
    <rPh sb="1" eb="5">
      <t>カンロシセツ</t>
    </rPh>
    <rPh sb="7" eb="9">
      <t>ケンセツ</t>
    </rPh>
    <rPh sb="13" eb="14">
      <t>ネン</t>
    </rPh>
    <rPh sb="14" eb="16">
      <t>ケイカ</t>
    </rPh>
    <rPh sb="29" eb="33">
      <t>コウシンジキ</t>
    </rPh>
    <rPh sb="35" eb="36">
      <t>イタ</t>
    </rPh>
    <rPh sb="44" eb="48">
      <t>カンキョコウシン</t>
    </rPh>
    <rPh sb="48" eb="49">
      <t>リツ</t>
    </rPh>
    <rPh sb="50" eb="52">
      <t>カコ</t>
    </rPh>
    <rPh sb="54" eb="55">
      <t>ネン</t>
    </rPh>
    <rPh sb="68" eb="70">
      <t>フショク</t>
    </rPh>
    <rPh sb="71" eb="72">
      <t>オソ</t>
    </rPh>
    <rPh sb="76" eb="78">
      <t>カショ</t>
    </rPh>
    <rPh sb="82" eb="86">
      <t>テンケンチョウサ</t>
    </rPh>
    <rPh sb="87" eb="89">
      <t>ジッシ</t>
    </rPh>
    <rPh sb="95" eb="97">
      <t>コンゴ</t>
    </rPh>
    <phoneticPr fontId="4"/>
  </si>
  <si>
    <t>　汚水処理原価を下げ、経費回収率を向上させるための対策として、処理場の運転方法や維持管理委託の見直し等により、汚水処理費の低減を図る。
　また、水洗化率の向上を強化し、100％を目指すとともに料金水準の見直しを検討し、給水収益の改善を図る必要がある。
　供用開始から20年以上が経過しているため、平成26年度か処理場施設の改築更新を進めている。機械・電気設備の主要部分については更新が終了したが、今後もストックマネジメント計画に基づき、コストの最小化を踏まえた施設の改築更新に努める。</t>
    <rPh sb="1" eb="7">
      <t>オスイショリゲンカ</t>
    </rPh>
    <rPh sb="8" eb="9">
      <t>サ</t>
    </rPh>
    <rPh sb="11" eb="16">
      <t>ケイヒカイシュウリツ</t>
    </rPh>
    <rPh sb="17" eb="19">
      <t>コウジョウ</t>
    </rPh>
    <rPh sb="25" eb="27">
      <t>タイサク</t>
    </rPh>
    <rPh sb="127" eb="131">
      <t>キョウヨウカイシ</t>
    </rPh>
    <rPh sb="135" eb="138">
      <t>ネンイジョウ</t>
    </rPh>
    <rPh sb="139" eb="141">
      <t>ケイカ</t>
    </rPh>
    <rPh sb="148" eb="150">
      <t>ヘイセイ</t>
    </rPh>
    <rPh sb="152" eb="154">
      <t>ネンド</t>
    </rPh>
    <rPh sb="155" eb="158">
      <t>ショリジョウ</t>
    </rPh>
    <rPh sb="158" eb="160">
      <t>シセツ</t>
    </rPh>
    <rPh sb="161" eb="165">
      <t>カイチクコウシン</t>
    </rPh>
    <rPh sb="166" eb="167">
      <t>スス</t>
    </rPh>
    <rPh sb="172" eb="174">
      <t>キカイ</t>
    </rPh>
    <rPh sb="175" eb="179">
      <t>デンキセツビ</t>
    </rPh>
    <rPh sb="180" eb="184">
      <t>シュヨウブブン</t>
    </rPh>
    <rPh sb="189" eb="191">
      <t>コウシン</t>
    </rPh>
    <rPh sb="192" eb="194">
      <t>シュウリョウ</t>
    </rPh>
    <rPh sb="198" eb="200">
      <t>コンゴ</t>
    </rPh>
    <rPh sb="211" eb="213">
      <t>ケイカク</t>
    </rPh>
    <rPh sb="214" eb="215">
      <t>モト</t>
    </rPh>
    <rPh sb="222" eb="225">
      <t>サイショウカ</t>
    </rPh>
    <rPh sb="226" eb="227">
      <t>フ</t>
    </rPh>
    <rPh sb="230" eb="232">
      <t>シセツ</t>
    </rPh>
    <rPh sb="233" eb="237">
      <t>カイチクコウシン</t>
    </rPh>
    <rPh sb="238" eb="2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</si>
</sst>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C-48FB-9F3B-25D41648E5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A9C-48FB-9F3B-25D41648E5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27.11</c:v>
                </c:pt>
                <c:pt idx="1">
                  <c:v>26.51</c:v>
                </c:pt>
                <c:pt idx="2">
                  <c:v>26.51</c:v>
                </c:pt>
                <c:pt idx="3">
                  <c:v>26.51</c:v>
                </c:pt>
                <c:pt idx="4">
                  <c:v>26.51</c:v>
                </c:pt>
              </c:numCache>
            </c:numRef>
          </c:val>
          <c:extLst>
            <c:ext xmlns:c16="http://schemas.microsoft.com/office/drawing/2014/chart" uri="{C3380CC4-5D6E-409C-BE32-E72D297353CC}">
              <c16:uniqueId val="{00000000-8050-43D9-A77E-720C93CBCA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8050-43D9-A77E-720C93CBCA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85.35</c:v>
                </c:pt>
                <c:pt idx="1">
                  <c:v>87.07</c:v>
                </c:pt>
                <c:pt idx="2">
                  <c:v>87.91</c:v>
                </c:pt>
                <c:pt idx="3">
                  <c:v>89.06</c:v>
                </c:pt>
                <c:pt idx="4">
                  <c:v>100</c:v>
                </c:pt>
              </c:numCache>
            </c:numRef>
          </c:val>
          <c:extLst>
            <c:ext xmlns:c16="http://schemas.microsoft.com/office/drawing/2014/chart" uri="{C3380CC4-5D6E-409C-BE32-E72D297353CC}">
              <c16:uniqueId val="{00000000-E097-400F-9333-DE4058C62B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097-400F-9333-DE4058C62B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30.72</c:v>
                </c:pt>
                <c:pt idx="1">
                  <c:v>29.54</c:v>
                </c:pt>
                <c:pt idx="2">
                  <c:v>33.58</c:v>
                </c:pt>
                <c:pt idx="3">
                  <c:v>37.31</c:v>
                </c:pt>
                <c:pt idx="4">
                  <c:v>38.04</c:v>
                </c:pt>
              </c:numCache>
            </c:numRef>
          </c:val>
          <c:extLst>
            <c:ext xmlns:c16="http://schemas.microsoft.com/office/drawing/2014/chart" uri="{C3380CC4-5D6E-409C-BE32-E72D297353CC}">
              <c16:uniqueId val="{00000000-4EC0-4885-8782-B7D3E5EFAC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0-4885-8782-B7D3E5EFAC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49-42FA-A0C2-7E2E25C6D4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49-42FA-A0C2-7E2E25C6D4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2-4730-9CC1-93DF6944E7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2-4730-9CC1-93DF6944E7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1-4E13-B19A-A04AFEC899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1-4E13-B19A-A04AFEC899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2-4EF0-B25D-35ACA1BED0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2-4EF0-B25D-35ACA1BED0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8-4622-8192-384E72D9BF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B88-4622-8192-384E72D9BF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6.67</c:v>
                </c:pt>
                <c:pt idx="1">
                  <c:v>7.49</c:v>
                </c:pt>
                <c:pt idx="2">
                  <c:v>7.65</c:v>
                </c:pt>
                <c:pt idx="3">
                  <c:v>7.19</c:v>
                </c:pt>
                <c:pt idx="4">
                  <c:v>7.23</c:v>
                </c:pt>
              </c:numCache>
            </c:numRef>
          </c:val>
          <c:extLst>
            <c:ext xmlns:c16="http://schemas.microsoft.com/office/drawing/2014/chart" uri="{C3380CC4-5D6E-409C-BE32-E72D297353CC}">
              <c16:uniqueId val="{00000000-D4B4-49BB-B988-ADF34CF77F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4B4-49BB-B988-ADF34CF77F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1375.49</c:v>
                </c:pt>
                <c:pt idx="1">
                  <c:v>1273.01</c:v>
                </c:pt>
                <c:pt idx="2">
                  <c:v>1203.1500000000001</c:v>
                </c:pt>
                <c:pt idx="3">
                  <c:v>1307.58</c:v>
                </c:pt>
                <c:pt idx="4">
                  <c:v>1349.56</c:v>
                </c:pt>
              </c:numCache>
            </c:numRef>
          </c:val>
          <c:extLst>
            <c:ext xmlns:c16="http://schemas.microsoft.com/office/drawing/2014/chart" uri="{C3380CC4-5D6E-409C-BE32-E72D297353CC}">
              <c16:uniqueId val="{00000000-7FE4-42E0-A252-71ABA2E081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FE4-42E0-A252-71ABA2E081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新郷村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2129</v>
      </c>
      <c r="AM8" s="36"/>
      <c r="AN8" s="36"/>
      <c r="AO8" s="36"/>
      <c r="AP8" s="36"/>
      <c r="AQ8" s="36"/>
      <c r="AR8" s="36"/>
      <c r="AS8" s="36"/>
      <c r="AT8" s="37">
        <f>データ!T6</f>
        <v>150.77000000000001</v>
      </c>
      <c r="AU8" s="37"/>
      <c r="AV8" s="37"/>
      <c r="AW8" s="37"/>
      <c r="AX8" s="37"/>
      <c r="AY8" s="37"/>
      <c r="AZ8" s="37"/>
      <c r="BA8" s="37"/>
      <c r="BB8" s="37">
        <f>データ!U6</f>
        <v>14.12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49.43</v>
      </c>
      <c r="Q10" s="37"/>
      <c r="R10" s="37"/>
      <c r="S10" s="37"/>
      <c r="T10" s="37"/>
      <c r="U10" s="37"/>
      <c r="V10" s="37"/>
      <c r="W10" s="37">
        <f>データ!Q6</f>
        <v>85.97</v>
      </c>
      <c r="X10" s="37"/>
      <c r="Y10" s="37"/>
      <c r="Z10" s="37"/>
      <c r="AA10" s="37"/>
      <c r="AB10" s="37"/>
      <c r="AC10" s="37"/>
      <c r="AD10" s="36">
        <f>データ!R6</f>
        <v>1760</v>
      </c>
      <c r="AE10" s="36"/>
      <c r="AF10" s="36"/>
      <c r="AG10" s="36"/>
      <c r="AH10" s="36"/>
      <c r="AI10" s="36"/>
      <c r="AJ10" s="36"/>
      <c r="AK10" s="2"/>
      <c r="AL10" s="36">
        <f>データ!V6</f>
        <v>1036</v>
      </c>
      <c r="AM10" s="36"/>
      <c r="AN10" s="36"/>
      <c r="AO10" s="36"/>
      <c r="AP10" s="36"/>
      <c r="AQ10" s="36"/>
      <c r="AR10" s="36"/>
      <c r="AS10" s="36"/>
      <c r="AT10" s="37">
        <f>データ!W6</f>
        <v>0.77</v>
      </c>
      <c r="AU10" s="37"/>
      <c r="AV10" s="37"/>
      <c r="AW10" s="37"/>
      <c r="AX10" s="37"/>
      <c r="AY10" s="37"/>
      <c r="AZ10" s="37"/>
      <c r="BA10" s="37"/>
      <c r="BB10" s="37">
        <f>データ!X6</f>
        <v>1345.45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tHMCq0uh3sqMvjPEcRPBVZt5PLthJyqjrjhH9LYbiNPhPKBFO6hBa8hwZqSPUdE8mgVARbLvV7/28lzFoFIfA==" saltValue="DbpAZpNJngV6GqJ+EV0n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24503</v>
      </c>
      <c r="D6" s="19">
        <f t="shared" si="3"/>
        <v>47</v>
      </c>
      <c r="E6" s="19">
        <f t="shared" si="3"/>
        <v>17</v>
      </c>
      <c r="F6" s="19">
        <f t="shared" si="3"/>
        <v>4</v>
      </c>
      <c r="G6" s="19">
        <f t="shared" si="3"/>
        <v>0</v>
      </c>
      <c r="H6" s="19" t="str">
        <f t="shared" si="3"/>
        <v>青森県　新郷村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49.43</v>
      </c>
      <c r="Q6" s="20">
        <f t="shared" si="3"/>
        <v>85.97</v>
      </c>
      <c r="R6" s="20">
        <f t="shared" si="3"/>
        <v>1760</v>
      </c>
      <c r="S6" s="20">
        <f t="shared" si="3"/>
        <v>2129</v>
      </c>
      <c r="T6" s="20">
        <f t="shared" si="3"/>
        <v>150.77000000000001</v>
      </c>
      <c r="U6" s="20">
        <f t="shared" si="3"/>
        <v>14.12</v>
      </c>
      <c r="V6" s="20">
        <f t="shared" si="3"/>
        <v>1036</v>
      </c>
      <c r="W6" s="20">
        <f t="shared" si="3"/>
        <v>0.77</v>
      </c>
      <c r="X6" s="20">
        <f t="shared" si="3"/>
        <v>1345.45</v>
      </c>
      <c r="Y6" s="21">
        <f>IF(Y7="",NA(),Y7)</f>
        <v>30.72</v>
      </c>
      <c r="Z6" s="21">
        <f t="shared" ref="Z6:AH6" si="4">IF(Z7="",NA(),Z7)</f>
        <v>29.54</v>
      </c>
      <c r="AA6" s="21">
        <f t="shared" si="4"/>
        <v>33.58</v>
      </c>
      <c r="AB6" s="21">
        <f t="shared" si="4"/>
        <v>37.31</v>
      </c>
      <c r="AC6" s="21">
        <f t="shared" si="4"/>
        <v>38.04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6.67</v>
      </c>
      <c r="BR6" s="21">
        <f t="shared" ref="BR6:BZ6" si="8">IF(BR7="",NA(),BR7)</f>
        <v>7.49</v>
      </c>
      <c r="BS6" s="21">
        <f t="shared" si="8"/>
        <v>7.65</v>
      </c>
      <c r="BT6" s="21">
        <f t="shared" si="8"/>
        <v>7.19</v>
      </c>
      <c r="BU6" s="21">
        <f t="shared" si="8"/>
        <v>7.23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1375.49</v>
      </c>
      <c r="CC6" s="21">
        <f t="shared" ref="CC6:CK6" si="9">IF(CC7="",NA(),CC7)</f>
        <v>1273.01</v>
      </c>
      <c r="CD6" s="21">
        <f t="shared" si="9"/>
        <v>1203.1500000000001</v>
      </c>
      <c r="CE6" s="21">
        <f t="shared" si="9"/>
        <v>1307.58</v>
      </c>
      <c r="CF6" s="21">
        <f t="shared" si="9"/>
        <v>1349.56</v>
      </c>
      <c r="CG6" s="21">
        <f t="shared" si="9"/>
        <v>228.47</v>
      </c>
      <c r="CH6" s="21">
        <f t="shared" si="9"/>
        <v>224.88</v>
      </c>
      <c r="CI6" s="21">
        <f t="shared" si="9"/>
        <v>228.64</v>
      </c>
      <c r="CJ6" s="21">
        <f t="shared" si="9"/>
        <v>239.46</v>
      </c>
      <c r="CK6" s="21">
        <f t="shared" si="9"/>
        <v>233.15</v>
      </c>
      <c r="CL6" s="20" t="str">
        <f>IF(CL7="","",IF(CL7="-","【-】","【"&amp;SUBSTITUTE(TEXT(CL7,"#,##0.00"),"-","△")&amp;"】"))</f>
        <v>【215.73】</v>
      </c>
      <c r="CM6" s="21">
        <f>IF(CM7="",NA(),CM7)</f>
        <v>27.11</v>
      </c>
      <c r="CN6" s="21">
        <f t="shared" ref="CN6:CV6" si="10">IF(CN7="",NA(),CN7)</f>
        <v>26.51</v>
      </c>
      <c r="CO6" s="21">
        <f t="shared" si="10"/>
        <v>26.51</v>
      </c>
      <c r="CP6" s="21">
        <f t="shared" si="10"/>
        <v>26.51</v>
      </c>
      <c r="CQ6" s="21">
        <f t="shared" si="10"/>
        <v>26.51</v>
      </c>
      <c r="CR6" s="21">
        <f t="shared" si="10"/>
        <v>42.47</v>
      </c>
      <c r="CS6" s="21">
        <f t="shared" si="10"/>
        <v>42.4</v>
      </c>
      <c r="CT6" s="21">
        <f t="shared" si="10"/>
        <v>42.28</v>
      </c>
      <c r="CU6" s="21">
        <f t="shared" si="10"/>
        <v>41.06</v>
      </c>
      <c r="CV6" s="21">
        <f t="shared" si="10"/>
        <v>42.09</v>
      </c>
      <c r="CW6" s="20" t="str">
        <f>IF(CW7="","",IF(CW7="-","【-】","【"&amp;SUBSTITUTE(TEXT(CW7,"#,##0.00"),"-","△")&amp;"】"))</f>
        <v>【43.28】</v>
      </c>
      <c r="CX6" s="21">
        <f>IF(CX7="",NA(),CX7)</f>
        <v>85.35</v>
      </c>
      <c r="CY6" s="21">
        <f t="shared" ref="CY6:DG6" si="11">IF(CY7="",NA(),CY7)</f>
        <v>87.07</v>
      </c>
      <c r="CZ6" s="21">
        <f t="shared" si="11"/>
        <v>87.91</v>
      </c>
      <c r="DA6" s="21">
        <f t="shared" si="11"/>
        <v>89.06</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24503</v>
      </c>
      <c r="D7" s="23">
        <v>47</v>
      </c>
      <c r="E7" s="23">
        <v>17</v>
      </c>
      <c r="F7" s="23">
        <v>4</v>
      </c>
      <c r="G7" s="23">
        <v>0</v>
      </c>
      <c r="H7" s="23" t="s">
        <v>98</v>
      </c>
      <c r="I7" s="23" t="s">
        <v>99</v>
      </c>
      <c r="J7" s="23" t="s">
        <v>100</v>
      </c>
      <c r="K7" s="23" t="s">
        <v>101</v>
      </c>
      <c r="L7" s="23" t="s">
        <v>102</v>
      </c>
      <c r="M7" s="23" t="s">
        <v>103</v>
      </c>
      <c r="N7" s="24" t="s">
        <v>104</v>
      </c>
      <c r="O7" s="24" t="s">
        <v>105</v>
      </c>
      <c r="P7" s="24">
        <v>49.43</v>
      </c>
      <c r="Q7" s="24">
        <v>85.97</v>
      </c>
      <c r="R7" s="24">
        <v>1760</v>
      </c>
      <c r="S7" s="24">
        <v>2129</v>
      </c>
      <c r="T7" s="24">
        <v>150.77000000000001</v>
      </c>
      <c r="U7" s="24">
        <v>14.12</v>
      </c>
      <c r="V7" s="24">
        <v>1036</v>
      </c>
      <c r="W7" s="24">
        <v>0.77</v>
      </c>
      <c r="X7" s="24">
        <v>1345.45</v>
      </c>
      <c r="Y7" s="24">
        <v>30.72</v>
      </c>
      <c r="Z7" s="24">
        <v>29.54</v>
      </c>
      <c r="AA7" s="24">
        <v>33.58</v>
      </c>
      <c r="AB7" s="24">
        <v>37.31</v>
      </c>
      <c r="AC7" s="24">
        <v>38.04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6.67</v>
      </c>
      <c r="BR7" s="24">
        <v>7.49</v>
      </c>
      <c r="BS7" s="24">
        <v>7.65</v>
      </c>
      <c r="BT7" s="24">
        <v>7.19</v>
      </c>
      <c r="BU7" s="24">
        <v>7.23</v>
      </c>
      <c r="BV7" s="24">
        <v>71.84</v>
      </c>
      <c r="BW7" s="24">
        <v>73.36</v>
      </c>
      <c r="BX7" s="24">
        <v>72.599999999999994</v>
      </c>
      <c r="BY7" s="24">
        <v>69.430000000000007</v>
      </c>
      <c r="BZ7" s="24">
        <v>70.709999999999994</v>
      </c>
      <c r="CA7" s="24">
        <v>75.33</v>
      </c>
      <c r="CB7" s="24">
        <v>1375.49</v>
      </c>
      <c r="CC7" s="24">
        <v>1273.01</v>
      </c>
      <c r="CD7" s="24">
        <v>1203.1500000000001</v>
      </c>
      <c r="CE7" s="24">
        <v>1307.58</v>
      </c>
      <c r="CF7" s="24">
        <v>1349.56</v>
      </c>
      <c r="CG7" s="24">
        <v>228.47</v>
      </c>
      <c r="CH7" s="24">
        <v>224.88</v>
      </c>
      <c r="CI7" s="24">
        <v>228.64</v>
      </c>
      <c r="CJ7" s="24">
        <v>239.46</v>
      </c>
      <c r="CK7" s="24">
        <v>233.15</v>
      </c>
      <c r="CL7" s="24">
        <v>215.73</v>
      </c>
      <c r="CM7" s="24">
        <v>27.11</v>
      </c>
      <c r="CN7" s="24">
        <v>26.51</v>
      </c>
      <c r="CO7" s="24">
        <v>26.51</v>
      </c>
      <c r="CP7" s="24">
        <v>26.51</v>
      </c>
      <c r="CQ7" s="24">
        <v>26.51</v>
      </c>
      <c r="CR7" s="24">
        <v>42.47</v>
      </c>
      <c r="CS7" s="24">
        <v>42.4</v>
      </c>
      <c r="CT7" s="24">
        <v>42.28</v>
      </c>
      <c r="CU7" s="24">
        <v>41.06</v>
      </c>
      <c r="CV7" s="24">
        <v>42.09</v>
      </c>
      <c r="CW7" s="24">
        <v>43.28</v>
      </c>
      <c r="CX7" s="24">
        <v>85.35</v>
      </c>
      <c r="CY7" s="24">
        <v>87.07</v>
      </c>
      <c r="CZ7" s="24">
        <v>87.91</v>
      </c>
      <c r="DA7" s="24">
        <v>89.06</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dcterms:created xsi:type="dcterms:W3CDTF">2025-01-24T07:30:15Z</dcterms:created>
  <dcterms:modified xsi:type="dcterms:W3CDTF">2025-01-28T05:52:27Z</dcterms:modified>
  <cp:category/>
</cp:coreProperties>
</file>