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TR-LGSHARE\04a_建設課\03_青森県財務部市町村課\R6\250122_公営企業に係る経営比較分析表(令和5年度決算)の分析等について\R5経営比較分析表\"/>
    </mc:Choice>
  </mc:AlternateContent>
  <xr:revisionPtr revIDLastSave="0" documentId="13_ncr:1_{13D68781-4458-4E43-9E47-BDA47C5D0A0E}" xr6:coauthVersionLast="47" xr6:coauthVersionMax="47" xr10:uidLastSave="{00000000-0000-0000-0000-000000000000}"/>
  <workbookProtection workbookAlgorithmName="SHA-512" workbookHashValue="JOc9IFb722KNutcN4mK9RGQPSqXTLEjgnYAsEKJQZfx57S2Q8/h5X23OijuWOOAed2nsJgwZf02XFAah5eph0g==" workbookSaltValue="iw+EaHQgryE1d4XI4b6BX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AT10" i="4"/>
  <c r="AL10"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<sst xmlns="http://schemas.openxmlformats.org/spreadsheetml/2006/main" count="236" uniqueCount="120">
  <si>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</si>
  <si>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</si>
  <si>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</si>
  <si>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</si>
  <si>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</si>
  <si>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</si>
  <si>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</si>
  <si>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</si>
  <si>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</si>
  <si>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</si>
  <si>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</si>
  <si>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</si>
  <si>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</si>
  <si>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</si>
  <si>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</si>
  <si>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</si>
  <si>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</si>
  <si>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</si>
  <si>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</si>
  <si>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</si>
  <si>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</si>
  <si>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</si>
  <si>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</si>
  <si>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</si>
  <si>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</si>
  <si>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</si>
  <si>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</si>
  <si>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</si>
  <si>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</si>
  <si>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</si>
  <si>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</si>
  <si>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</si>
  <si>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</si>
  <si>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</si>
  <si>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</si>
  <si>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</si>
  <si>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</si>
  <si>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</si>
  <si>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</si>
  <si>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</si>
  <si>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</si>
  <si>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</si>
  <si>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</si>
  <si>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</si>
  <si>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</si>
  <si>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</si>
  <si>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</si>
  <si>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</si>
  <si>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</si>
  <si>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</si>
  <si>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</si>
  <si>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</si>
  <si>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</si>
  <si>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</si>
  <si>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</si>
  <si>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</si>
  <si>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</si>
  <si>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</si>
  <si>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</si>
  <si>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</si>
  <si>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</si>
  <si>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</si>
  <si>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</si>
  <si>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</si>
  <si>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</si>
  <si>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</si>
  <si>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</si>
  <si>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</si>
  <si>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</si>
  <si>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</si>
  <si>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</si>
  <si>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</si>
  <si>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</si>
  <si>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</si>
  <si>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</si>
  <si>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</si>
  <si>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</si>
  <si>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</si>
  <si>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</si>
  <si>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</si>
  <si>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</si>
  <si>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</si>
  <si>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</si>
  <si>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</si>
  <si>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</si>
  <si>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</si>
  <si>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</si>
  <si>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</si>
  <si>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</si>
  <si>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</si>
  <si>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</si>
  <si>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</si>
  <si>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</si>
  <si>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</si>
  <si>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</si>
  <si>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</si>
  <si>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</si>
  <si>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</si>
  <si>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新郷村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</si>
  <si>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</si>
  <si>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</si>
  <si>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</si>
  <si>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</si>
  <si>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</si>
  <si>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</si>
  <si>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</si>
  <si>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</si>
  <si>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</si>
  <si>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</si>
  <si>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</si>
  <si>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</si>
  <si>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</si>
  <si>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</si>
  <si>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</si>
  <si>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</si>
  <si>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</si>
  <si>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</si>
  <si>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は、55％を超えて向上したが依然として赤字収支である。理由としては、処理人口が少ない反面、地方債償還金が高いことが考えられるが、償還額が減少しているため比率が向上していると考えられる。
　企業債残高対事業規模比率は、H27以降は地方債の償還を全額一般会計で負担することを定めているため、グラフ上は表示されていないが、地方債償還が進んでいることから減少傾向にあるものの、類似団体平均の約3.5倍の数値となっている。
（R5当該値(参考)：2951.7％）
これは処理人口1人当たりの管渠延長が長く、建設コストが高かったことに起因すると考えられる。
　経費回収率は約7.2％と、類似団体平均と比較し著しく低く、汚水処理原価は平均の約4.8倍となっている。
いずれも料金収入の低さと維持管理費の高さが理由にあげられる。
　施設利用率は25％で、類似団体平均の2分の1と低く、処理水量が当初計画より少ないことが分かる。
　水洗化率は75％と微増傾向となっているが、類似団体平均より7ポイント低く、未接続世帯について、より一層の加入促進対策を進める必要がある。
　</t>
    <rPh sb="1" eb="4">
      <t>シュウエキテキ</t>
    </rPh>
    <rPh sb="4" eb="8">
      <t>シュウシヒリツ</t>
    </rPh>
    <rPh sb="14" eb="15">
      <t>コ</t>
    </rPh>
    <rPh sb="17" eb="19">
      <t>コウジョウ</t>
    </rPh>
    <rPh sb="22" eb="24">
      <t>イゼン</t>
    </rPh>
    <rPh sb="27" eb="31">
      <t>アカジシュウシ</t>
    </rPh>
    <rPh sb="35" eb="37">
      <t>リユウ</t>
    </rPh>
    <rPh sb="42" eb="46">
      <t>ショリジンコウ</t>
    </rPh>
    <rPh sb="47" eb="48">
      <t>スク</t>
    </rPh>
    <rPh sb="50" eb="52">
      <t>ハンメン</t>
    </rPh>
    <rPh sb="53" eb="58">
      <t>チホウサイショウカン</t>
    </rPh>
    <rPh sb="58" eb="59">
      <t>キン</t>
    </rPh>
    <rPh sb="60" eb="61">
      <t>タカ</t>
    </rPh>
    <rPh sb="65" eb="66">
      <t>カンガ</t>
    </rPh>
    <rPh sb="72" eb="75">
      <t>ショウカンガク</t>
    </rPh>
    <rPh sb="76" eb="78">
      <t>ゲンショウ</t>
    </rPh>
    <rPh sb="84" eb="86">
      <t>ヒリツ</t>
    </rPh>
    <rPh sb="87" eb="89">
      <t>コウジョウ</t>
    </rPh>
    <rPh sb="94" eb="95">
      <t>カンガ</t>
    </rPh>
    <rPh sb="102" eb="107">
      <t>キギョウサイザンダカ</t>
    </rPh>
    <rPh sb="107" eb="108">
      <t>タイ</t>
    </rPh>
    <rPh sb="108" eb="112">
      <t>ジギョウキボ</t>
    </rPh>
    <rPh sb="112" eb="114">
      <t>ヒリツ</t>
    </rPh>
    <rPh sb="119" eb="121">
      <t>イコウ</t>
    </rPh>
    <rPh sb="122" eb="125">
      <t>チホウサイ</t>
    </rPh>
    <rPh sb="126" eb="128">
      <t>ショウカン</t>
    </rPh>
    <rPh sb="129" eb="131">
      <t>ゼンガク</t>
    </rPh>
    <rPh sb="131" eb="135">
      <t>イッパンカイケイ</t>
    </rPh>
    <rPh sb="136" eb="138">
      <t>フタン</t>
    </rPh>
    <rPh sb="143" eb="144">
      <t>サダ</t>
    </rPh>
    <rPh sb="154" eb="155">
      <t>ジョウ</t>
    </rPh>
    <rPh sb="156" eb="158">
      <t>ヒョウジ</t>
    </rPh>
    <rPh sb="166" eb="169">
      <t>チホウサイ</t>
    </rPh>
    <rPh sb="169" eb="171">
      <t>ショウカン</t>
    </rPh>
    <rPh sb="172" eb="173">
      <t>スス</t>
    </rPh>
    <rPh sb="181" eb="185">
      <t>ゲンショウケイコウ</t>
    </rPh>
    <rPh sb="192" eb="198">
      <t>ルイジダンタイヘイキン</t>
    </rPh>
    <rPh sb="199" eb="200">
      <t>ヤク</t>
    </rPh>
    <rPh sb="203" eb="204">
      <t>バイ</t>
    </rPh>
    <rPh sb="205" eb="207">
      <t>スウチ</t>
    </rPh>
    <rPh sb="218" eb="221">
      <t>トウガイチ</t>
    </rPh>
    <rPh sb="222" eb="224">
      <t>サンコウ</t>
    </rPh>
    <rPh sb="238" eb="242">
      <t>ショリジンコウ</t>
    </rPh>
    <rPh sb="242" eb="244">
      <t>ヒトリ</t>
    </rPh>
    <rPh sb="244" eb="245">
      <t>ア</t>
    </rPh>
    <rPh sb="248" eb="252">
      <t>カンキョエンチョウ</t>
    </rPh>
    <rPh sb="253" eb="254">
      <t>ナガ</t>
    </rPh>
    <rPh sb="256" eb="258">
      <t>ケンセツ</t>
    </rPh>
    <rPh sb="262" eb="263">
      <t>タカ</t>
    </rPh>
    <rPh sb="269" eb="271">
      <t>キイン</t>
    </rPh>
    <rPh sb="274" eb="275">
      <t>カンガ</t>
    </rPh>
    <rPh sb="282" eb="287">
      <t>ケイヒカイシュウリツ</t>
    </rPh>
    <rPh sb="288" eb="289">
      <t>ヤク</t>
    </rPh>
    <rPh sb="295" eb="301">
      <t>ルイジダンタイヘイキン</t>
    </rPh>
    <rPh sb="302" eb="304">
      <t>ヒカク</t>
    </rPh>
    <rPh sb="305" eb="306">
      <t>イチジル</t>
    </rPh>
    <rPh sb="308" eb="309">
      <t>ヒク</t>
    </rPh>
    <rPh sb="311" eb="317">
      <t>オスイショリゲンカ</t>
    </rPh>
    <rPh sb="318" eb="320">
      <t>ヘイキン</t>
    </rPh>
    <rPh sb="321" eb="322">
      <t>ヤク</t>
    </rPh>
    <rPh sb="325" eb="326">
      <t>バイ</t>
    </rPh>
    <rPh sb="338" eb="342">
      <t>リョウキンシュウニュウ</t>
    </rPh>
    <rPh sb="343" eb="344">
      <t>ヒク</t>
    </rPh>
    <rPh sb="346" eb="351">
      <t>イジカンリヒ</t>
    </rPh>
    <rPh sb="352" eb="353">
      <t>タカ</t>
    </rPh>
    <rPh sb="355" eb="357">
      <t>リユウ</t>
    </rPh>
    <rPh sb="366" eb="371">
      <t>シセツリヨウリツ</t>
    </rPh>
    <rPh sb="377" eb="383">
      <t>ルイジダンタイヘイキン</t>
    </rPh>
    <rPh sb="385" eb="386">
      <t>ブン</t>
    </rPh>
    <rPh sb="389" eb="390">
      <t>ヒク</t>
    </rPh>
    <rPh sb="392" eb="396">
      <t>ショリスイリョウ</t>
    </rPh>
    <rPh sb="397" eb="401">
      <t>トウショケイカク</t>
    </rPh>
    <rPh sb="403" eb="404">
      <t>スク</t>
    </rPh>
    <rPh sb="409" eb="410">
      <t>ワ</t>
    </rPh>
    <rPh sb="415" eb="419">
      <t>スイセンカリツ</t>
    </rPh>
    <rPh sb="424" eb="428">
      <t>ビゾウケイコウ</t>
    </rPh>
    <rPh sb="436" eb="442">
      <t>ルイジダンタイヘイキン</t>
    </rPh>
    <rPh sb="449" eb="450">
      <t>ヒク</t>
    </rPh>
    <rPh sb="452" eb="457">
      <t>ミセツゾクセタイ</t>
    </rPh>
    <rPh sb="464" eb="466">
      <t>イッソウ</t>
    </rPh>
    <rPh sb="467" eb="469">
      <t>カニュウ</t>
    </rPh>
    <rPh sb="469" eb="471">
      <t>ソクシン</t>
    </rPh>
    <rPh sb="471" eb="473">
      <t>タイサク</t>
    </rPh>
    <rPh sb="474" eb="475">
      <t>スス</t>
    </rPh>
    <rPh sb="477" eb="479">
      <t>ヒツヨウ</t>
    </rPh>
    <phoneticPr fontId="4"/>
  </si>
  <si>
    <t>　建設から23年経過し、管路施設は更新時期には至っていないものの、処理施設は機械・電気設備を中心に老朽化が進んでいると考えられる。
　平成30年度に設備の機能診断を実施し、令和元年度には最適整備構想を策定しており、その後施設の改築更新を進めることとしている。</t>
    <rPh sb="1" eb="3">
      <t>ケンセツ</t>
    </rPh>
    <rPh sb="7" eb="8">
      <t>ネン</t>
    </rPh>
    <rPh sb="8" eb="10">
      <t>ケイカ</t>
    </rPh>
    <rPh sb="12" eb="16">
      <t>カンロシセツ</t>
    </rPh>
    <rPh sb="17" eb="21">
      <t>コウシンジキ</t>
    </rPh>
    <rPh sb="23" eb="24">
      <t>イタ</t>
    </rPh>
    <rPh sb="33" eb="37">
      <t>ショリシセツ</t>
    </rPh>
    <rPh sb="38" eb="40">
      <t>キカイ</t>
    </rPh>
    <rPh sb="41" eb="45">
      <t>デンキセツビ</t>
    </rPh>
    <rPh sb="46" eb="48">
      <t>チュウシン</t>
    </rPh>
    <rPh sb="49" eb="52">
      <t>ロウキュウカ</t>
    </rPh>
    <rPh sb="53" eb="54">
      <t>スス</t>
    </rPh>
    <rPh sb="59" eb="60">
      <t>カンガ</t>
    </rPh>
    <rPh sb="67" eb="69">
      <t>ヘイセイ</t>
    </rPh>
    <rPh sb="71" eb="73">
      <t>ネンド</t>
    </rPh>
    <rPh sb="74" eb="76">
      <t>セツビ</t>
    </rPh>
    <rPh sb="77" eb="81">
      <t>キノウシンダン</t>
    </rPh>
    <rPh sb="82" eb="84">
      <t>ジッシ</t>
    </rPh>
    <rPh sb="86" eb="91">
      <t>レイワガンネンド</t>
    </rPh>
    <rPh sb="93" eb="99">
      <t>サイテキセイビコウソウ</t>
    </rPh>
    <rPh sb="100" eb="102">
      <t>サクテイ</t>
    </rPh>
    <rPh sb="109" eb="112">
      <t>ゴシセツ</t>
    </rPh>
    <rPh sb="113" eb="117">
      <t>カイチクコウシン</t>
    </rPh>
    <rPh sb="118" eb="119">
      <t>スス</t>
    </rPh>
    <phoneticPr fontId="4"/>
  </si>
  <si>
    <t>　処理区域内における人口減少や高齢化により、接続率が停滞し、営業収益が上がらない状況にある。対策として、未接続世帯に対する加入促進活動をより一層強化するとともに、料金水準の見直しにより、収益の改善を図る必要がある。
　また、汚水処理費を低減させるため、処理場の運転方法や、維持管理委託の見直しについて検討する。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</si>
</sst>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18-41A0-8153-AB85F76A779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F218-41A0-8153-AB85F76A779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25</c:v>
                </c:pt>
                <c:pt idx="1">
                  <c:v>27.63</c:v>
                </c:pt>
                <c:pt idx="2">
                  <c:v>25.66</c:v>
                </c:pt>
                <c:pt idx="3">
                  <c:v>25.66</c:v>
                </c:pt>
                <c:pt idx="4">
                  <c:v>25.66</c:v>
                </c:pt>
              </c:numCache>
            </c:numRef>
          </c:val>
          <c:extLst>
            <c:ext xmlns:c16="http://schemas.microsoft.com/office/drawing/2014/chart" uri="{C3380CC4-5D6E-409C-BE32-E72D297353CC}">
              <c16:uniqueId val="{00000000-43C6-48F7-82C7-2E05685907F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43C6-48F7-82C7-2E05685907F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c:v>
                </c:pt>
                <c:pt idx="1">
                  <c:v>74.91</c:v>
                </c:pt>
                <c:pt idx="2">
                  <c:v>74.44</c:v>
                </c:pt>
                <c:pt idx="3">
                  <c:v>75.48</c:v>
                </c:pt>
                <c:pt idx="4">
                  <c:v>76.89</c:v>
                </c:pt>
              </c:numCache>
            </c:numRef>
          </c:val>
          <c:extLst>
            <c:ext xmlns:c16="http://schemas.microsoft.com/office/drawing/2014/chart" uri="{C3380CC4-5D6E-409C-BE32-E72D297353CC}">
              <c16:uniqueId val="{00000000-089E-459A-93BE-885B42EF66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89E-459A-93BE-885B42EF66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36.36</c:v>
                </c:pt>
                <c:pt idx="1">
                  <c:v>45.86</c:v>
                </c:pt>
                <c:pt idx="2">
                  <c:v>42.13</c:v>
                </c:pt>
                <c:pt idx="3">
                  <c:v>51.11</c:v>
                </c:pt>
                <c:pt idx="4">
                  <c:v>56.15</c:v>
                </c:pt>
              </c:numCache>
            </c:numRef>
          </c:val>
          <c:extLst>
            <c:ext xmlns:c16="http://schemas.microsoft.com/office/drawing/2014/chart" uri="{C3380CC4-5D6E-409C-BE32-E72D297353CC}">
              <c16:uniqueId val="{00000000-AF16-4342-83EC-88C837B10E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16-4342-83EC-88C837B10E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7D-469E-BCCE-58CAA75029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7D-469E-BCCE-58CAA75029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49-4E37-90F5-488ADCDDBE1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49-4E37-90F5-488ADCDDBE1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82-4A18-B79A-5682E9564EE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82-4A18-B79A-5682E9564EE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CD-48C4-8339-97BB81C5013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CD-48C4-8339-97BB81C5013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4C-4930-9216-CC74BA7AF7B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694C-4930-9216-CC74BA7AF7B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6.59</c:v>
                </c:pt>
                <c:pt idx="1">
                  <c:v>7.43</c:v>
                </c:pt>
                <c:pt idx="2">
                  <c:v>6.88</c:v>
                </c:pt>
                <c:pt idx="3">
                  <c:v>7.2</c:v>
                </c:pt>
                <c:pt idx="4">
                  <c:v>7.19</c:v>
                </c:pt>
              </c:numCache>
            </c:numRef>
          </c:val>
          <c:extLst>
            <c:ext xmlns:c16="http://schemas.microsoft.com/office/drawing/2014/chart" uri="{C3380CC4-5D6E-409C-BE32-E72D297353CC}">
              <c16:uniqueId val="{00000000-0047-4E5F-B2CF-D3AD12408EC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0047-4E5F-B2CF-D3AD12408EC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1581.04</c:v>
                </c:pt>
                <c:pt idx="1">
                  <c:v>1383.43</c:v>
                </c:pt>
                <c:pt idx="2">
                  <c:v>1490.04</c:v>
                </c:pt>
                <c:pt idx="3">
                  <c:v>1463.36</c:v>
                </c:pt>
                <c:pt idx="4">
                  <c:v>1532.17</c:v>
                </c:pt>
              </c:numCache>
            </c:numRef>
          </c:val>
          <c:extLst>
            <c:ext xmlns:c16="http://schemas.microsoft.com/office/drawing/2014/chart" uri="{C3380CC4-5D6E-409C-BE32-E72D297353CC}">
              <c16:uniqueId val="{00000000-0118-4319-8D36-408B53E81B0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118-4319-8D36-408B53E81B0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V102" sqref="BV10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新郷村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2129</v>
      </c>
      <c r="AM8" s="45"/>
      <c r="AN8" s="45"/>
      <c r="AO8" s="45"/>
      <c r="AP8" s="45"/>
      <c r="AQ8" s="45"/>
      <c r="AR8" s="45"/>
      <c r="AS8" s="45"/>
      <c r="AT8" s="44">
        <f>データ!T6</f>
        <v>150.77000000000001</v>
      </c>
      <c r="AU8" s="44"/>
      <c r="AV8" s="44"/>
      <c r="AW8" s="44"/>
      <c r="AX8" s="44"/>
      <c r="AY8" s="44"/>
      <c r="AZ8" s="44"/>
      <c r="BA8" s="44"/>
      <c r="BB8" s="44">
        <f>データ!U6</f>
        <v>14.12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11.98</v>
      </c>
      <c r="Q10" s="44"/>
      <c r="R10" s="44"/>
      <c r="S10" s="44"/>
      <c r="T10" s="44"/>
      <c r="U10" s="44"/>
      <c r="V10" s="44"/>
      <c r="W10" s="44">
        <f>データ!Q6</f>
        <v>100</v>
      </c>
      <c r="X10" s="44"/>
      <c r="Y10" s="44"/>
      <c r="Z10" s="44"/>
      <c r="AA10" s="44"/>
      <c r="AB10" s="44"/>
      <c r="AC10" s="44"/>
      <c r="AD10" s="45">
        <f>データ!R6</f>
        <v>1760</v>
      </c>
      <c r="AE10" s="45"/>
      <c r="AF10" s="45"/>
      <c r="AG10" s="45"/>
      <c r="AH10" s="45"/>
      <c r="AI10" s="45"/>
      <c r="AJ10" s="45"/>
      <c r="AK10" s="2"/>
      <c r="AL10" s="45">
        <f>データ!V6</f>
        <v>251</v>
      </c>
      <c r="AM10" s="45"/>
      <c r="AN10" s="45"/>
      <c r="AO10" s="45"/>
      <c r="AP10" s="45"/>
      <c r="AQ10" s="45"/>
      <c r="AR10" s="45"/>
      <c r="AS10" s="45"/>
      <c r="AT10" s="44">
        <f>データ!W6</f>
        <v>0.39</v>
      </c>
      <c r="AU10" s="44"/>
      <c r="AV10" s="44"/>
      <c r="AW10" s="44"/>
      <c r="AX10" s="44"/>
      <c r="AY10" s="44"/>
      <c r="AZ10" s="44"/>
      <c r="BA10" s="44"/>
      <c r="BB10" s="44">
        <f>データ!X6</f>
        <v>643.59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9Z13L4JY46z2eViTiNM17q9URARnDYtNNkavrEjk2r4EPqVgQYLO7W8w/ZME2+ADNbfkuEmOHfy4/qqyMKZ10w==" saltValue="XlAFkkvWZ/OhGZGkPN0E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24503</v>
      </c>
      <c r="D6" s="19">
        <f t="shared" si="3"/>
        <v>47</v>
      </c>
      <c r="E6" s="19">
        <f t="shared" si="3"/>
        <v>17</v>
      </c>
      <c r="F6" s="19">
        <f t="shared" si="3"/>
        <v>5</v>
      </c>
      <c r="G6" s="19">
        <f t="shared" si="3"/>
        <v>0</v>
      </c>
      <c r="H6" s="19" t="str">
        <f t="shared" si="3"/>
        <v>青森県　新郷村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11.98</v>
      </c>
      <c r="Q6" s="20">
        <f t="shared" si="3"/>
        <v>100</v>
      </c>
      <c r="R6" s="20">
        <f t="shared" si="3"/>
        <v>1760</v>
      </c>
      <c r="S6" s="20">
        <f t="shared" si="3"/>
        <v>2129</v>
      </c>
      <c r="T6" s="20">
        <f t="shared" si="3"/>
        <v>150.77000000000001</v>
      </c>
      <c r="U6" s="20">
        <f t="shared" si="3"/>
        <v>14.12</v>
      </c>
      <c r="V6" s="20">
        <f t="shared" si="3"/>
        <v>251</v>
      </c>
      <c r="W6" s="20">
        <f t="shared" si="3"/>
        <v>0.39</v>
      </c>
      <c r="X6" s="20">
        <f t="shared" si="3"/>
        <v>643.59</v>
      </c>
      <c r="Y6" s="21">
        <f>IF(Y7="",NA(),Y7)</f>
        <v>36.36</v>
      </c>
      <c r="Z6" s="21">
        <f t="shared" ref="Z6:AH6" si="4">IF(Z7="",NA(),Z7)</f>
        <v>45.86</v>
      </c>
      <c r="AA6" s="21">
        <f t="shared" si="4"/>
        <v>42.13</v>
      </c>
      <c r="AB6" s="21">
        <f t="shared" si="4"/>
        <v>51.11</v>
      </c>
      <c r="AC6" s="21">
        <f t="shared" si="4"/>
        <v>56.15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6.59</v>
      </c>
      <c r="BR6" s="21">
        <f t="shared" ref="BR6:BZ6" si="8">IF(BR7="",NA(),BR7)</f>
        <v>7.43</v>
      </c>
      <c r="BS6" s="21">
        <f t="shared" si="8"/>
        <v>6.88</v>
      </c>
      <c r="BT6" s="21">
        <f t="shared" si="8"/>
        <v>7.2</v>
      </c>
      <c r="BU6" s="21">
        <f t="shared" si="8"/>
        <v>7.19</v>
      </c>
      <c r="BV6" s="21">
        <f t="shared" si="8"/>
        <v>57.31</v>
      </c>
      <c r="BW6" s="21">
        <f t="shared" si="8"/>
        <v>57.08</v>
      </c>
      <c r="BX6" s="21">
        <f t="shared" si="8"/>
        <v>56.26</v>
      </c>
      <c r="BY6" s="21">
        <f t="shared" si="8"/>
        <v>52.94</v>
      </c>
      <c r="BZ6" s="21">
        <f t="shared" si="8"/>
        <v>52.05</v>
      </c>
      <c r="CA6" s="20" t="str">
        <f>IF(CA7="","",IF(CA7="-","【-】","【"&amp;SUBSTITUTE(TEXT(CA7,"#,##0.00"),"-","△")&amp;"】"))</f>
        <v>【56.93】</v>
      </c>
      <c r="CB6" s="21">
        <f>IF(CB7="",NA(),CB7)</f>
        <v>1581.04</v>
      </c>
      <c r="CC6" s="21">
        <f t="shared" ref="CC6:CK6" si="9">IF(CC7="",NA(),CC7)</f>
        <v>1383.43</v>
      </c>
      <c r="CD6" s="21">
        <f t="shared" si="9"/>
        <v>1490.04</v>
      </c>
      <c r="CE6" s="21">
        <f t="shared" si="9"/>
        <v>1463.36</v>
      </c>
      <c r="CF6" s="21">
        <f t="shared" si="9"/>
        <v>1532.17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25</v>
      </c>
      <c r="CN6" s="21">
        <f t="shared" ref="CN6:CV6" si="10">IF(CN7="",NA(),CN7)</f>
        <v>27.63</v>
      </c>
      <c r="CO6" s="21">
        <f t="shared" si="10"/>
        <v>25.66</v>
      </c>
      <c r="CP6" s="21">
        <f t="shared" si="10"/>
        <v>25.66</v>
      </c>
      <c r="CQ6" s="21">
        <f t="shared" si="10"/>
        <v>25.66</v>
      </c>
      <c r="CR6" s="21">
        <f t="shared" si="10"/>
        <v>50.14</v>
      </c>
      <c r="CS6" s="21">
        <f t="shared" si="10"/>
        <v>54.83</v>
      </c>
      <c r="CT6" s="21">
        <f t="shared" si="10"/>
        <v>66.53</v>
      </c>
      <c r="CU6" s="21">
        <f t="shared" si="10"/>
        <v>52.35</v>
      </c>
      <c r="CV6" s="21">
        <f t="shared" si="10"/>
        <v>46.25</v>
      </c>
      <c r="CW6" s="20" t="str">
        <f>IF(CW7="","",IF(CW7="-","【-】","【"&amp;SUBSTITUTE(TEXT(CW7,"#,##0.00"),"-","△")&amp;"】"))</f>
        <v>【49.87】</v>
      </c>
      <c r="CX6" s="21">
        <f>IF(CX7="",NA(),CX7)</f>
        <v>75</v>
      </c>
      <c r="CY6" s="21">
        <f t="shared" ref="CY6:DG6" si="11">IF(CY7="",NA(),CY7)</f>
        <v>74.91</v>
      </c>
      <c r="CZ6" s="21">
        <f t="shared" si="11"/>
        <v>74.44</v>
      </c>
      <c r="DA6" s="21">
        <f t="shared" si="11"/>
        <v>75.48</v>
      </c>
      <c r="DB6" s="21">
        <f t="shared" si="11"/>
        <v>76.89</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24503</v>
      </c>
      <c r="D7" s="23">
        <v>47</v>
      </c>
      <c r="E7" s="23">
        <v>17</v>
      </c>
      <c r="F7" s="23">
        <v>5</v>
      </c>
      <c r="G7" s="23">
        <v>0</v>
      </c>
      <c r="H7" s="23" t="s">
        <v>98</v>
      </c>
      <c r="I7" s="23" t="s">
        <v>99</v>
      </c>
      <c r="J7" s="23" t="s">
        <v>100</v>
      </c>
      <c r="K7" s="23" t="s">
        <v>101</v>
      </c>
      <c r="L7" s="23" t="s">
        <v>102</v>
      </c>
      <c r="M7" s="23" t="s">
        <v>103</v>
      </c>
      <c r="N7" s="24" t="s">
        <v>104</v>
      </c>
      <c r="O7" s="24" t="s">
        <v>105</v>
      </c>
      <c r="P7" s="24">
        <v>11.98</v>
      </c>
      <c r="Q7" s="24">
        <v>100</v>
      </c>
      <c r="R7" s="24">
        <v>1760</v>
      </c>
      <c r="S7" s="24">
        <v>2129</v>
      </c>
      <c r="T7" s="24">
        <v>150.77000000000001</v>
      </c>
      <c r="U7" s="24">
        <v>14.12</v>
      </c>
      <c r="V7" s="24">
        <v>251</v>
      </c>
      <c r="W7" s="24">
        <v>0.39</v>
      </c>
      <c r="X7" s="24">
        <v>643.59</v>
      </c>
      <c r="Y7" s="24">
        <v>36.36</v>
      </c>
      <c r="Z7" s="24">
        <v>45.86</v>
      </c>
      <c r="AA7" s="24">
        <v>42.13</v>
      </c>
      <c r="AB7" s="24">
        <v>51.11</v>
      </c>
      <c r="AC7" s="24">
        <v>56.15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6.59</v>
      </c>
      <c r="BR7" s="24">
        <v>7.43</v>
      </c>
      <c r="BS7" s="24">
        <v>6.88</v>
      </c>
      <c r="BT7" s="24">
        <v>7.2</v>
      </c>
      <c r="BU7" s="24">
        <v>7.19</v>
      </c>
      <c r="BV7" s="24">
        <v>57.31</v>
      </c>
      <c r="BW7" s="24">
        <v>57.08</v>
      </c>
      <c r="BX7" s="24">
        <v>56.26</v>
      </c>
      <c r="BY7" s="24">
        <v>52.94</v>
      </c>
      <c r="BZ7" s="24">
        <v>52.05</v>
      </c>
      <c r="CA7" s="24">
        <v>56.93</v>
      </c>
      <c r="CB7" s="24">
        <v>1581.04</v>
      </c>
      <c r="CC7" s="24">
        <v>1383.43</v>
      </c>
      <c r="CD7" s="24">
        <v>1490.04</v>
      </c>
      <c r="CE7" s="24">
        <v>1463.36</v>
      </c>
      <c r="CF7" s="24">
        <v>1532.17</v>
      </c>
      <c r="CG7" s="24">
        <v>273.52</v>
      </c>
      <c r="CH7" s="24">
        <v>274.99</v>
      </c>
      <c r="CI7" s="24">
        <v>282.08999999999997</v>
      </c>
      <c r="CJ7" s="24">
        <v>303.27999999999997</v>
      </c>
      <c r="CK7" s="24">
        <v>301.86</v>
      </c>
      <c r="CL7" s="24">
        <v>271.14999999999998</v>
      </c>
      <c r="CM7" s="24">
        <v>25</v>
      </c>
      <c r="CN7" s="24">
        <v>27.63</v>
      </c>
      <c r="CO7" s="24">
        <v>25.66</v>
      </c>
      <c r="CP7" s="24">
        <v>25.66</v>
      </c>
      <c r="CQ7" s="24">
        <v>25.66</v>
      </c>
      <c r="CR7" s="24">
        <v>50.14</v>
      </c>
      <c r="CS7" s="24">
        <v>54.83</v>
      </c>
      <c r="CT7" s="24">
        <v>66.53</v>
      </c>
      <c r="CU7" s="24">
        <v>52.35</v>
      </c>
      <c r="CV7" s="24">
        <v>46.25</v>
      </c>
      <c r="CW7" s="24">
        <v>49.87</v>
      </c>
      <c r="CX7" s="24">
        <v>75</v>
      </c>
      <c r="CY7" s="24">
        <v>74.91</v>
      </c>
      <c r="CZ7" s="24">
        <v>74.44</v>
      </c>
      <c r="DA7" s="24">
        <v>75.48</v>
      </c>
      <c r="DB7" s="24">
        <v>76.89</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横田　智大</cp:lastModifiedBy>
  <dcterms:created xsi:type="dcterms:W3CDTF">2025-01-24T07:32:49Z</dcterms:created>
  <dcterms:modified xsi:type="dcterms:W3CDTF">2025-01-28T05:12:39Z</dcterms:modified>
  <cp:category/>
</cp:coreProperties>
</file>