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01\共有\00_共有\25_都市計画課\02_上下水道班\07_公営企業・決算統計・経営戦略等\経営比較分析表\R05決算\"/>
    </mc:Choice>
  </mc:AlternateContent>
  <workbookProtection workbookAlgorithmName="SHA-512" workbookHashValue="WR2e+CorJ716Tdq+CjqkM9nKwvYKwRSjnRbp9r1bDj2Qcs7D1AZomvH7dugaMgvvVKTUPQQ/jhjrQ9MqqirtgQ==" workbookSaltValue="LqwpWHibeWbBQ2TTzG9GWw=="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B8" i="4"/>
  <c r="AL8" i="4"/>
  <c r="AD8" i="4"/>
  <c r="P8" i="4"/>
  <c r="I8" i="4"/>
  <c r="B8" i="4"/>
</calcChain>
</file>

<file path=xl/sharedStrings.xml><?xml version="1.0" encoding="utf-8"?>
<sst xmlns="http://schemas.openxmlformats.org/spreadsheetml/2006/main" count="269" uniqueCount="120">
  <si>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</si>
  <si>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</si>
  <si>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</si>
  <si>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</si>
  <si>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</si>
  <si>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</si>
  <si>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</si>
  <si>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</si>
  <si>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</si>
  <si>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</si>
  <si>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</si>
  <si>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</si>
  <si>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</si>
  <si>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</si>
  <si>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</si>
  <si>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</si>
  <si>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</si>
  <si>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</si>
  <si>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</si>
  <si>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</si>
  <si>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</si>
  <si>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</si>
  <si>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</si>
  <si>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</si>
  <si>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</si>
  <si>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</si>
  <si>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</si>
  <si>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</si>
  <si>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</si>
  <si>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</si>
  <si>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</si>
  <si>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</si>
  <si>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</si>
  <si>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</si>
  <si>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</si>
  <si>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</si>
  <si>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</si>
  <si>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</si>
  <si>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</si>
  <si>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</si>
  <si>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</si>
  <si>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</si>
  <si>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</si>
  <si>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</si>
  <si>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</si>
  <si>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</si>
  <si>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</si>
  <si>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</si>
  <si>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</si>
  <si>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</si>
  <si>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</si>
  <si>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</si>
  <si>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</si>
  <si>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</si>
  <si>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</si>
  <si>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</si>
  <si>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</si>
  <si>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</si>
  <si>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</si>
  <si>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</si>
  <si>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</si>
  <si>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</si>
  <si>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</si>
  <si>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</si>
  <si>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</si>
  <si>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</si>
  <si>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</si>
  <si>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</si>
  <si>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</si>
  <si>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</si>
  <si>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</si>
  <si>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</si>
  <si>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</si>
  <si>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</si>
  <si>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</si>
  <si>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</si>
  <si>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</si>
  <si>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</si>
  <si>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</si>
  <si>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</si>
  <si>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</si>
  <si>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</si>
  <si>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</si>
  <si>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</si>
  <si>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</si>
  <si>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</si>
  <si>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</si>
  <si>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</si>
  <si>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</si>
  <si>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</si>
  <si>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</si>
  <si>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</si>
  <si>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</si>
  <si>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</si>
  <si>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</si>
  <si>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</si>
  <si>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</si>
  <si>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</si>
  <si>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</si>
  <si>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</si>
  <si>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</si>
  <si>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</si>
  <si>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</si>
  <si>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</si>
  <si>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</si>
  <si>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</si>
  <si>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</si>
  <si>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</si>
  <si>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</si>
  <si>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</si>
  <si>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</si>
  <si>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</si>
  <si>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</si>
  <si>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</si>
  <si>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</si>
  <si>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</si>
  <si>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</si>
  <si>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③浄化槽事業は令和3年度からの事業であり、計画的な更新の必要な時期は未定である。</t>
    <rPh sb="1" eb="4">
      <t>ジョウカソウ</t>
    </rPh>
    <rPh sb="4" eb="6">
      <t>ジギョウ</t>
    </rPh>
    <rPh sb="7" eb="9">
      <t>レイワ</t>
    </rPh>
    <rPh sb="10" eb="12">
      <t>ネンド</t>
    </rPh>
    <rPh sb="15" eb="17">
      <t>ジギョウ</t>
    </rPh>
    <rPh sb="21" eb="24">
      <t>ケイカクテキ</t>
    </rPh>
    <rPh sb="25" eb="27">
      <t>コウシン</t>
    </rPh>
    <rPh sb="28" eb="30">
      <t>ヒツヨウ</t>
    </rPh>
    <rPh sb="31" eb="33">
      <t>ジキ</t>
    </rPh>
    <rPh sb="34" eb="36">
      <t>ミテイ</t>
    </rPh>
    <phoneticPr fontId="4"/>
  </si>
  <si>
    <t>浄化槽事業は類似団体を下回る経営状況にあるといえる。
本事業は令和3年度から始まった事業であるため、現状は加入者が少なく、使用料以外の収入に依存している部分が大きい状況であるが、今後は加入促進、汚水処理コスト削減を図り、経営改善に取り組んでいく。</t>
    <rPh sb="3" eb="5">
      <t>ジギョウ</t>
    </rPh>
    <rPh sb="6" eb="8">
      <t>ルイジ</t>
    </rPh>
    <rPh sb="8" eb="10">
      <t>ダンタイ</t>
    </rPh>
    <rPh sb="11" eb="13">
      <t>シタマワ</t>
    </rPh>
    <rPh sb="14" eb="16">
      <t>ケイエイ</t>
    </rPh>
    <rPh sb="16" eb="18">
      <t>ジョウキョウ</t>
    </rPh>
    <rPh sb="27" eb="28">
      <t>ホン</t>
    </rPh>
    <rPh sb="28" eb="30">
      <t>ジギョウ</t>
    </rPh>
    <rPh sb="38" eb="39">
      <t>ハジ</t>
    </rPh>
    <rPh sb="50" eb="52">
      <t>ゲンジョウ</t>
    </rPh>
    <rPh sb="53" eb="56">
      <t>カニュウシャ</t>
    </rPh>
    <rPh sb="57" eb="58">
      <t>スク</t>
    </rPh>
    <rPh sb="82" eb="84">
      <t>ジョウキョウ</t>
    </rPh>
    <rPh sb="89" eb="91">
      <t>コンゴ</t>
    </rPh>
    <rPh sb="92" eb="94">
      <t>カニュウ</t>
    </rPh>
    <rPh sb="94" eb="96">
      <t>ソクシン</t>
    </rPh>
    <rPh sb="107" eb="108">
      <t>ハカ</t>
    </rPh>
    <phoneticPr fontId="4"/>
  </si>
  <si>
    <t>①100%を上回っているものの、使用料以外の収入（一般会計繰入金）に依存している割合が高いため、加入促進に努める。
④浄化槽事業は令和3年度からの事業であり営業収益が少ないため、類似団体よりも高い比率となっている。今後は、パンフレットの配布及び広報誌への加入促進記事の掲載等により接続率の向上に努める。
⑤浄化槽事業は令和3年度からの事業であり営業収益が少ないため、類似団体よりも下回っており、使用料以外の収入（一般会計繰入金）に依存している割合が高くなっている。今後は、パンフレットの配布及び広報誌への加入促進記事の掲載等により接続率の向上に努める。
⑥浄化槽事業は令和3年度からの事業であり、加入者が少ないため、有収水量1㎥当たりの汚水処理原価は類似団体の平均値より高い数値となっている。今後は、パンフレットの配布及び広報誌への加入促進記事の掲載等により接続率の向上に努める。
⑦類似団体を上回っているので、今後も適切な施設稼働規模になるよう努める。
⑧水洗化率は類似団体を上回っている。
以上のことから、類似団体を下回る経営状況にあるといえる。浄化槽事業は令和3年度から始まった事業であるため、現状は加入者が少なく、使用料以外の収入に依存している部分が大きい状況であるが、今後は加入促進、汚水処理コスト削減を図り、経営改善に取り組んでいく。</t>
    <rPh sb="53" eb="54">
      <t>ツト</t>
    </rPh>
    <rPh sb="78" eb="80">
      <t>エイギョウ</t>
    </rPh>
    <rPh sb="80" eb="82">
      <t>シュウエキ</t>
    </rPh>
    <rPh sb="83" eb="84">
      <t>スク</t>
    </rPh>
    <rPh sb="89" eb="91">
      <t>ルイジ</t>
    </rPh>
    <rPh sb="91" eb="93">
      <t>ダンタイ</t>
    </rPh>
    <rPh sb="96" eb="97">
      <t>タカ</t>
    </rPh>
    <rPh sb="98" eb="100">
      <t>ヒリツ</t>
    </rPh>
    <rPh sb="147" eb="148">
      <t>ツト</t>
    </rPh>
    <rPh sb="183" eb="185">
      <t>ルイジ</t>
    </rPh>
    <rPh sb="185" eb="187">
      <t>ダンタイ</t>
    </rPh>
    <rPh sb="190" eb="192">
      <t>シタマワ</t>
    </rPh>
    <rPh sb="197" eb="200">
      <t>シヨウリョウ</t>
    </rPh>
    <rPh sb="200" eb="202">
      <t>イガイ</t>
    </rPh>
    <rPh sb="203" eb="205">
      <t>シュウニュウ</t>
    </rPh>
    <rPh sb="206" eb="208">
      <t>イッパン</t>
    </rPh>
    <rPh sb="208" eb="210">
      <t>カイケイ</t>
    </rPh>
    <rPh sb="210" eb="212">
      <t>クリイレ</t>
    </rPh>
    <rPh sb="212" eb="213">
      <t>キン</t>
    </rPh>
    <rPh sb="215" eb="217">
      <t>イゾン</t>
    </rPh>
    <rPh sb="221" eb="223">
      <t>ワリアイ</t>
    </rPh>
    <rPh sb="224" eb="225">
      <t>タカ</t>
    </rPh>
    <rPh sb="298" eb="301">
      <t>カニュウシャ</t>
    </rPh>
    <rPh sb="302" eb="303">
      <t>スク</t>
    </rPh>
    <rPh sb="308" eb="310">
      <t>ユウシュウ</t>
    </rPh>
    <rPh sb="310" eb="312">
      <t>スイリョウ</t>
    </rPh>
    <rPh sb="314" eb="315">
      <t>ア</t>
    </rPh>
    <rPh sb="318" eb="320">
      <t>オスイ</t>
    </rPh>
    <rPh sb="320" eb="322">
      <t>ショリ</t>
    </rPh>
    <rPh sb="322" eb="324">
      <t>ゲンカ</t>
    </rPh>
    <rPh sb="325" eb="327">
      <t>ルイジ</t>
    </rPh>
    <rPh sb="327" eb="329">
      <t>ダンタイ</t>
    </rPh>
    <rPh sb="330" eb="333">
      <t>ヘイキンチ</t>
    </rPh>
    <rPh sb="335" eb="336">
      <t>タカ</t>
    </rPh>
    <rPh sb="337" eb="339">
      <t>スウチ</t>
    </rPh>
    <rPh sb="397" eb="398">
      <t>ウエ</t>
    </rPh>
    <rPh sb="406" eb="408">
      <t>コンゴ</t>
    </rPh>
    <rPh sb="429" eb="432">
      <t>スイセンカ</t>
    </rPh>
    <rPh sb="432" eb="433">
      <t>リツ</t>
    </rPh>
    <rPh sb="447" eb="449">
      <t>イジョウ</t>
    </rPh>
    <rPh sb="455" eb="457">
      <t>ルイジ</t>
    </rPh>
    <rPh sb="457" eb="458">
      <t>ダン</t>
    </rPh>
    <rPh sb="458" eb="459">
      <t>タイ</t>
    </rPh>
    <rPh sb="460" eb="462">
      <t>シタマワ</t>
    </rPh>
    <rPh sb="463" eb="465">
      <t>ケイエイ</t>
    </rPh>
    <rPh sb="465" eb="467">
      <t>ジョウキョウ</t>
    </rPh>
    <rPh sb="475" eb="478">
      <t>ジョウカソウ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</si>
</sst>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DD-464E-93B1-94E668C50E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DD-464E-93B1-94E668C50E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72.73</c:v>
                </c:pt>
                <c:pt idx="3">
                  <c:v>76.92</c:v>
                </c:pt>
                <c:pt idx="4">
                  <c:v>76.09</c:v>
                </c:pt>
              </c:numCache>
            </c:numRef>
          </c:val>
          <c:extLst>
            <c:ext xmlns:c16="http://schemas.microsoft.com/office/drawing/2014/chart" uri="{C3380CC4-5D6E-409C-BE32-E72D297353CC}">
              <c16:uniqueId val="{00000000-2E11-4B21-93A3-B6812940CD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58.26</c:v>
                </c:pt>
                <c:pt idx="3">
                  <c:v>56.76</c:v>
                </c:pt>
                <c:pt idx="4">
                  <c:v>58.02</c:v>
                </c:pt>
              </c:numCache>
            </c:numRef>
          </c:val>
          <c:smooth val="0"/>
          <c:extLst>
            <c:ext xmlns:c16="http://schemas.microsoft.com/office/drawing/2014/chart" uri="{C3380CC4-5D6E-409C-BE32-E72D297353CC}">
              <c16:uniqueId val="{00000001-2E11-4B21-93A3-B6812940CD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FD3F-4A81-A4A6-F27C994441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66.430000000000007</c:v>
                </c:pt>
                <c:pt idx="3">
                  <c:v>66.88</c:v>
                </c:pt>
                <c:pt idx="4">
                  <c:v>63.66</c:v>
                </c:pt>
              </c:numCache>
            </c:numRef>
          </c:val>
          <c:smooth val="0"/>
          <c:extLst>
            <c:ext xmlns:c16="http://schemas.microsoft.com/office/drawing/2014/chart" uri="{C3380CC4-5D6E-409C-BE32-E72D297353CC}">
              <c16:uniqueId val="{00000001-FD3F-4A81-A4A6-F27C994441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109.01</c:v>
                </c:pt>
                <c:pt idx="3">
                  <c:v>102.11</c:v>
                </c:pt>
                <c:pt idx="4">
                  <c:v>106.79</c:v>
                </c:pt>
              </c:numCache>
            </c:numRef>
          </c:val>
          <c:extLst>
            <c:ext xmlns:c16="http://schemas.microsoft.com/office/drawing/2014/chart" uri="{C3380CC4-5D6E-409C-BE32-E72D297353CC}">
              <c16:uniqueId val="{00000000-5D4E-4D16-A303-B29C12037C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4E-4D16-A303-B29C12037C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3C-4745-A0C0-E9C1BD8B93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3C-4745-A0C0-E9C1BD8B93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B8-4B3C-B239-B9D3F56316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B8-4B3C-B239-B9D3F56316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C6-4511-BAA9-58A3BE331F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C6-4511-BAA9-58A3BE331F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08-4C81-98FC-E4246D8F71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08-4C81-98FC-E4246D8F71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2321.4299999999998</c:v>
                </c:pt>
                <c:pt idx="3">
                  <c:v>1188.48</c:v>
                </c:pt>
                <c:pt idx="4">
                  <c:v>1216.56</c:v>
                </c:pt>
              </c:numCache>
            </c:numRef>
          </c:val>
          <c:extLst>
            <c:ext xmlns:c16="http://schemas.microsoft.com/office/drawing/2014/chart" uri="{C3380CC4-5D6E-409C-BE32-E72D297353CC}">
              <c16:uniqueId val="{00000000-8A8F-42F6-8389-1A84D1B1C8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393.35</c:v>
                </c:pt>
                <c:pt idx="3">
                  <c:v>397.03</c:v>
                </c:pt>
                <c:pt idx="4">
                  <c:v>424.95</c:v>
                </c:pt>
              </c:numCache>
            </c:numRef>
          </c:val>
          <c:smooth val="0"/>
          <c:extLst>
            <c:ext xmlns:c16="http://schemas.microsoft.com/office/drawing/2014/chart" uri="{C3380CC4-5D6E-409C-BE32-E72D297353CC}">
              <c16:uniqueId val="{00000001-8A8F-42F6-8389-1A84D1B1C8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1.89</c:v>
                </c:pt>
                <c:pt idx="3">
                  <c:v>7.67</c:v>
                </c:pt>
                <c:pt idx="4">
                  <c:v>15.91</c:v>
                </c:pt>
              </c:numCache>
            </c:numRef>
          </c:val>
          <c:extLst>
            <c:ext xmlns:c16="http://schemas.microsoft.com/office/drawing/2014/chart" uri="{C3380CC4-5D6E-409C-BE32-E72D297353CC}">
              <c16:uniqueId val="{00000000-60C9-4D3F-AED0-690418F281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48.13</c:v>
                </c:pt>
                <c:pt idx="3">
                  <c:v>46.58</c:v>
                </c:pt>
                <c:pt idx="4">
                  <c:v>41.67</c:v>
                </c:pt>
              </c:numCache>
            </c:numRef>
          </c:val>
          <c:smooth val="0"/>
          <c:extLst>
            <c:ext xmlns:c16="http://schemas.microsoft.com/office/drawing/2014/chart" uri="{C3380CC4-5D6E-409C-BE32-E72D297353CC}">
              <c16:uniqueId val="{00000001-60C9-4D3F-AED0-690418F281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3033.61</c:v>
                </c:pt>
                <c:pt idx="3">
                  <c:v>1521.04</c:v>
                </c:pt>
                <c:pt idx="4">
                  <c:v>780.79</c:v>
                </c:pt>
              </c:numCache>
            </c:numRef>
          </c:val>
          <c:extLst>
            <c:ext xmlns:c16="http://schemas.microsoft.com/office/drawing/2014/chart" uri="{C3380CC4-5D6E-409C-BE32-E72D297353CC}">
              <c16:uniqueId val="{00000000-4038-43C4-9DF4-F00C14406C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301.54000000000002</c:v>
                </c:pt>
                <c:pt idx="3">
                  <c:v>311.73</c:v>
                </c:pt>
                <c:pt idx="4">
                  <c:v>326.49</c:v>
                </c:pt>
              </c:numCache>
            </c:numRef>
          </c:val>
          <c:smooth val="0"/>
          <c:extLst>
            <c:ext xmlns:c16="http://schemas.microsoft.com/office/drawing/2014/chart" uri="{C3380CC4-5D6E-409C-BE32-E72D297353CC}">
              <c16:uniqueId val="{00000001-4038-43C4-9DF4-F00C14406C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五戸町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K3</v>
      </c>
      <c r="X8" s="34"/>
      <c r="Y8" s="34"/>
      <c r="Z8" s="34"/>
      <c r="AA8" s="34"/>
      <c r="AB8" s="34"/>
      <c r="AC8" s="34"/>
      <c r="AD8" s="35" t="str">
        <f>データ!$M$6</f>
        <v>非設置</v>
      </c>
      <c r="AE8" s="35"/>
      <c r="AF8" s="35"/>
      <c r="AG8" s="35"/>
      <c r="AH8" s="35"/>
      <c r="AI8" s="35"/>
      <c r="AJ8" s="35"/>
      <c r="AK8" s="3"/>
      <c r="AL8" s="36">
        <f>データ!S6</f>
        <v>15653</v>
      </c>
      <c r="AM8" s="36"/>
      <c r="AN8" s="36"/>
      <c r="AO8" s="36"/>
      <c r="AP8" s="36"/>
      <c r="AQ8" s="36"/>
      <c r="AR8" s="36"/>
      <c r="AS8" s="36"/>
      <c r="AT8" s="37">
        <f>データ!T6</f>
        <v>177.67</v>
      </c>
      <c r="AU8" s="37"/>
      <c r="AV8" s="37"/>
      <c r="AW8" s="37"/>
      <c r="AX8" s="37"/>
      <c r="AY8" s="37"/>
      <c r="AZ8" s="37"/>
      <c r="BA8" s="37"/>
      <c r="BB8" s="37">
        <f>データ!U6</f>
        <v>88.1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0.75</v>
      </c>
      <c r="Q10" s="37"/>
      <c r="R10" s="37"/>
      <c r="S10" s="37"/>
      <c r="T10" s="37"/>
      <c r="U10" s="37"/>
      <c r="V10" s="37"/>
      <c r="W10" s="37">
        <f>データ!Q6</f>
        <v>100</v>
      </c>
      <c r="X10" s="37"/>
      <c r="Y10" s="37"/>
      <c r="Z10" s="37"/>
      <c r="AA10" s="37"/>
      <c r="AB10" s="37"/>
      <c r="AC10" s="37"/>
      <c r="AD10" s="36">
        <f>データ!R6</f>
        <v>4510</v>
      </c>
      <c r="AE10" s="36"/>
      <c r="AF10" s="36"/>
      <c r="AG10" s="36"/>
      <c r="AH10" s="36"/>
      <c r="AI10" s="36"/>
      <c r="AJ10" s="36"/>
      <c r="AK10" s="2"/>
      <c r="AL10" s="36">
        <f>データ!V6</f>
        <v>117</v>
      </c>
      <c r="AM10" s="36"/>
      <c r="AN10" s="36"/>
      <c r="AO10" s="36"/>
      <c r="AP10" s="36"/>
      <c r="AQ10" s="36"/>
      <c r="AR10" s="36"/>
      <c r="AS10" s="36"/>
      <c r="AT10" s="37">
        <f>データ!W6</f>
        <v>0.02</v>
      </c>
      <c r="AU10" s="37"/>
      <c r="AV10" s="37"/>
      <c r="AW10" s="37"/>
      <c r="AX10" s="37"/>
      <c r="AY10" s="37"/>
      <c r="AZ10" s="37"/>
      <c r="BA10" s="37"/>
      <c r="BB10" s="37">
        <f>データ!X6</f>
        <v>5850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7M9vwZwACDjN4t02iK5a+vqcX4ZfSQr0+o2m5yavsUM5dNnVvpj3HI2n8ZR4DPXDkskCJo24fKwd+kxcirbHeA==" saltValue="0sfIu6gNXRbTNWq/E0f/m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24422</v>
      </c>
      <c r="D6" s="19">
        <f t="shared" si="3"/>
        <v>47</v>
      </c>
      <c r="E6" s="19">
        <f t="shared" si="3"/>
        <v>18</v>
      </c>
      <c r="F6" s="19">
        <f t="shared" si="3"/>
        <v>0</v>
      </c>
      <c r="G6" s="19">
        <f t="shared" si="3"/>
        <v>0</v>
      </c>
      <c r="H6" s="19" t="str">
        <f t="shared" si="3"/>
        <v>青森県　五戸町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0.75</v>
      </c>
      <c r="Q6" s="20">
        <f t="shared" si="3"/>
        <v>100</v>
      </c>
      <c r="R6" s="20">
        <f t="shared" si="3"/>
        <v>4510</v>
      </c>
      <c r="S6" s="20">
        <f t="shared" si="3"/>
        <v>15653</v>
      </c>
      <c r="T6" s="20">
        <f t="shared" si="3"/>
        <v>177.67</v>
      </c>
      <c r="U6" s="20">
        <f t="shared" si="3"/>
        <v>88.1</v>
      </c>
      <c r="V6" s="20">
        <f t="shared" si="3"/>
        <v>117</v>
      </c>
      <c r="W6" s="20">
        <f t="shared" si="3"/>
        <v>0.02</v>
      </c>
      <c r="X6" s="20">
        <f t="shared" si="3"/>
        <v>5850</v>
      </c>
      <c r="Y6" s="21" t="str">
        <f>IF(Y7="",NA(),Y7)</f>
        <v>-</v>
      </c>
      <c r="Z6" s="21" t="str">
        <f t="shared" ref="Z6:AH6" si="4">IF(Z7="",NA(),Z7)</f>
        <v>-</v>
      </c>
      <c r="AA6" s="21">
        <f t="shared" si="4"/>
        <v>109.01</v>
      </c>
      <c r="AB6" s="21">
        <f t="shared" si="4"/>
        <v>102.11</v>
      </c>
      <c r="AC6" s="21">
        <f t="shared" si="4"/>
        <v>106.79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f t="shared" si="7"/>
        <v>2321.4299999999998</v>
      </c>
      <c r="BI6" s="21">
        <f t="shared" si="7"/>
        <v>1188.48</v>
      </c>
      <c r="BJ6" s="21">
        <f t="shared" si="7"/>
        <v>1216.56</v>
      </c>
      <c r="BK6" s="21" t="str">
        <f t="shared" si="7"/>
        <v>-</v>
      </c>
      <c r="BL6" s="21" t="str">
        <f t="shared" si="7"/>
        <v>-</v>
      </c>
      <c r="BM6" s="21">
        <f t="shared" si="7"/>
        <v>393.35</v>
      </c>
      <c r="BN6" s="21">
        <f t="shared" si="7"/>
        <v>397.03</v>
      </c>
      <c r="BO6" s="21">
        <f t="shared" si="7"/>
        <v>424.95</v>
      </c>
      <c r="BP6" s="20" t="str">
        <f>IF(BP7="","",IF(BP7="-","【-】","【"&amp;SUBSTITUTE(TEXT(BP7,"#,##0.00"),"-","△")&amp;"】"))</f>
        <v>【349.83】</v>
      </c>
      <c r="BQ6" s="21" t="str">
        <f>IF(BQ7="",NA(),BQ7)</f>
        <v>-</v>
      </c>
      <c r="BR6" s="21" t="str">
        <f t="shared" ref="BR6:BZ6" si="8">IF(BR7="",NA(),BR7)</f>
        <v>-</v>
      </c>
      <c r="BS6" s="21">
        <f t="shared" si="8"/>
        <v>1.89</v>
      </c>
      <c r="BT6" s="21">
        <f t="shared" si="8"/>
        <v>7.67</v>
      </c>
      <c r="BU6" s="21">
        <f t="shared" si="8"/>
        <v>15.91</v>
      </c>
      <c r="BV6" s="21" t="str">
        <f t="shared" si="8"/>
        <v>-</v>
      </c>
      <c r="BW6" s="21" t="str">
        <f t="shared" si="8"/>
        <v>-</v>
      </c>
      <c r="BX6" s="21">
        <f t="shared" si="8"/>
        <v>48.13</v>
      </c>
      <c r="BY6" s="21">
        <f t="shared" si="8"/>
        <v>46.58</v>
      </c>
      <c r="BZ6" s="21">
        <f t="shared" si="8"/>
        <v>41.67</v>
      </c>
      <c r="CA6" s="20" t="str">
        <f>IF(CA7="","",IF(CA7="-","【-】","【"&amp;SUBSTITUTE(TEXT(CA7,"#,##0.00"),"-","△")&amp;"】"))</f>
        <v>【53.65】</v>
      </c>
      <c r="CB6" s="21" t="str">
        <f>IF(CB7="",NA(),CB7)</f>
        <v>-</v>
      </c>
      <c r="CC6" s="21" t="str">
        <f t="shared" ref="CC6:CK6" si="9">IF(CC7="",NA(),CC7)</f>
        <v>-</v>
      </c>
      <c r="CD6" s="21">
        <f t="shared" si="9"/>
        <v>3033.61</v>
      </c>
      <c r="CE6" s="21">
        <f t="shared" si="9"/>
        <v>1521.04</v>
      </c>
      <c r="CF6" s="21">
        <f t="shared" si="9"/>
        <v>780.79</v>
      </c>
      <c r="CG6" s="21" t="str">
        <f t="shared" si="9"/>
        <v>-</v>
      </c>
      <c r="CH6" s="21" t="str">
        <f t="shared" si="9"/>
        <v>-</v>
      </c>
      <c r="CI6" s="21">
        <f t="shared" si="9"/>
        <v>301.54000000000002</v>
      </c>
      <c r="CJ6" s="21">
        <f t="shared" si="9"/>
        <v>311.73</v>
      </c>
      <c r="CK6" s="21">
        <f t="shared" si="9"/>
        <v>326.49</v>
      </c>
      <c r="CL6" s="20" t="str">
        <f>IF(CL7="","",IF(CL7="-","【-】","【"&amp;SUBSTITUTE(TEXT(CL7,"#,##0.00"),"-","△")&amp;"】"))</f>
        <v>【307.86】</v>
      </c>
      <c r="CM6" s="21" t="str">
        <f>IF(CM7="",NA(),CM7)</f>
        <v>-</v>
      </c>
      <c r="CN6" s="21" t="str">
        <f t="shared" ref="CN6:CV6" si="10">IF(CN7="",NA(),CN7)</f>
        <v>-</v>
      </c>
      <c r="CO6" s="21">
        <f t="shared" si="10"/>
        <v>72.73</v>
      </c>
      <c r="CP6" s="21">
        <f t="shared" si="10"/>
        <v>76.92</v>
      </c>
      <c r="CQ6" s="21">
        <f t="shared" si="10"/>
        <v>76.09</v>
      </c>
      <c r="CR6" s="21" t="str">
        <f t="shared" si="10"/>
        <v>-</v>
      </c>
      <c r="CS6" s="21" t="str">
        <f t="shared" si="10"/>
        <v>-</v>
      </c>
      <c r="CT6" s="21">
        <f t="shared" si="10"/>
        <v>58.26</v>
      </c>
      <c r="CU6" s="21">
        <f t="shared" si="10"/>
        <v>56.76</v>
      </c>
      <c r="CV6" s="21">
        <f t="shared" si="10"/>
        <v>58.02</v>
      </c>
      <c r="CW6" s="20" t="str">
        <f>IF(CW7="","",IF(CW7="-","【-】","【"&amp;SUBSTITUTE(TEXT(CW7,"#,##0.00"),"-","△")&amp;"】"))</f>
        <v>【54.61】</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66.430000000000007</v>
      </c>
      <c r="DF6" s="21">
        <f t="shared" si="11"/>
        <v>66.88</v>
      </c>
      <c r="DG6" s="21">
        <f t="shared" si="11"/>
        <v>63.66</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24422</v>
      </c>
      <c r="D7" s="23">
        <v>47</v>
      </c>
      <c r="E7" s="23">
        <v>18</v>
      </c>
      <c r="F7" s="23">
        <v>0</v>
      </c>
      <c r="G7" s="23">
        <v>0</v>
      </c>
      <c r="H7" s="23" t="s">
        <v>98</v>
      </c>
      <c r="I7" s="23" t="s">
        <v>99</v>
      </c>
      <c r="J7" s="23" t="s">
        <v>100</v>
      </c>
      <c r="K7" s="23" t="s">
        <v>101</v>
      </c>
      <c r="L7" s="23" t="s">
        <v>102</v>
      </c>
      <c r="M7" s="23" t="s">
        <v>103</v>
      </c>
      <c r="N7" s="24" t="s">
        <v>104</v>
      </c>
      <c r="O7" s="24" t="s">
        <v>105</v>
      </c>
      <c r="P7" s="24">
        <v>0.75</v>
      </c>
      <c r="Q7" s="24">
        <v>100</v>
      </c>
      <c r="R7" s="24">
        <v>4510</v>
      </c>
      <c r="S7" s="24">
        <v>15653</v>
      </c>
      <c r="T7" s="24">
        <v>177.67</v>
      </c>
      <c r="U7" s="24">
        <v>88.1</v>
      </c>
      <c r="V7" s="24">
        <v>117</v>
      </c>
      <c r="W7" s="24">
        <v>0.02</v>
      </c>
      <c r="X7" s="24">
        <v>5850</v>
      </c>
      <c r="Y7" s="24" t="s">
        <v>104</v>
      </c>
      <c r="Z7" s="24" t="s">
        <v>104</v>
      </c>
      <c r="AA7" s="24">
        <v>109.01</v>
      </c>
      <c r="AB7" s="24">
        <v>102.11</v>
      </c>
      <c r="AC7" s="24">
        <v>106.79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v>2321.4299999999998</v>
      </c>
      <c r="BI7" s="24">
        <v>1188.48</v>
      </c>
      <c r="BJ7" s="24">
        <v>1216.56</v>
      </c>
      <c r="BK7" s="24" t="s">
        <v>104</v>
      </c>
      <c r="BL7" s="24" t="s">
        <v>104</v>
      </c>
      <c r="BM7" s="24">
        <v>393.35</v>
      </c>
      <c r="BN7" s="24">
        <v>397.03</v>
      </c>
      <c r="BO7" s="24">
        <v>424.95</v>
      </c>
      <c r="BP7" s="24">
        <v>349.83</v>
      </c>
      <c r="BQ7" s="24" t="s">
        <v>104</v>
      </c>
      <c r="BR7" s="24" t="s">
        <v>104</v>
      </c>
      <c r="BS7" s="24">
        <v>1.89</v>
      </c>
      <c r="BT7" s="24">
        <v>7.67</v>
      </c>
      <c r="BU7" s="24">
        <v>15.91</v>
      </c>
      <c r="BV7" s="24" t="s">
        <v>104</v>
      </c>
      <c r="BW7" s="24" t="s">
        <v>104</v>
      </c>
      <c r="BX7" s="24">
        <v>48.13</v>
      </c>
      <c r="BY7" s="24">
        <v>46.58</v>
      </c>
      <c r="BZ7" s="24">
        <v>41.67</v>
      </c>
      <c r="CA7" s="24">
        <v>53.65</v>
      </c>
      <c r="CB7" s="24" t="s">
        <v>104</v>
      </c>
      <c r="CC7" s="24" t="s">
        <v>104</v>
      </c>
      <c r="CD7" s="24">
        <v>3033.61</v>
      </c>
      <c r="CE7" s="24">
        <v>1521.04</v>
      </c>
      <c r="CF7" s="24">
        <v>780.79</v>
      </c>
      <c r="CG7" s="24" t="s">
        <v>104</v>
      </c>
      <c r="CH7" s="24" t="s">
        <v>104</v>
      </c>
      <c r="CI7" s="24">
        <v>301.54000000000002</v>
      </c>
      <c r="CJ7" s="24">
        <v>311.73</v>
      </c>
      <c r="CK7" s="24">
        <v>326.49</v>
      </c>
      <c r="CL7" s="24">
        <v>307.86</v>
      </c>
      <c r="CM7" s="24" t="s">
        <v>104</v>
      </c>
      <c r="CN7" s="24" t="s">
        <v>104</v>
      </c>
      <c r="CO7" s="24">
        <v>72.73</v>
      </c>
      <c r="CP7" s="24">
        <v>76.92</v>
      </c>
      <c r="CQ7" s="24">
        <v>76.09</v>
      </c>
      <c r="CR7" s="24" t="s">
        <v>104</v>
      </c>
      <c r="CS7" s="24" t="s">
        <v>104</v>
      </c>
      <c r="CT7" s="24">
        <v>58.26</v>
      </c>
      <c r="CU7" s="24">
        <v>56.76</v>
      </c>
      <c r="CV7" s="24">
        <v>58.02</v>
      </c>
      <c r="CW7" s="24">
        <v>54.61</v>
      </c>
      <c r="CX7" s="24" t="s">
        <v>104</v>
      </c>
      <c r="CY7" s="24" t="s">
        <v>104</v>
      </c>
      <c r="CZ7" s="24">
        <v>100</v>
      </c>
      <c r="DA7" s="24">
        <v>100</v>
      </c>
      <c r="DB7" s="24">
        <v>100</v>
      </c>
      <c r="DC7" s="24" t="s">
        <v>104</v>
      </c>
      <c r="DD7" s="24" t="s">
        <v>104</v>
      </c>
      <c r="DE7" s="24">
        <v>66.430000000000007</v>
      </c>
      <c r="DF7" s="24">
        <v>66.88</v>
      </c>
      <c r="DG7" s="24">
        <v>63.66</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都市計画課</cp:lastModifiedBy>
  <dcterms:created xsi:type="dcterms:W3CDTF">2025-01-24T07:39:41Z</dcterms:created>
  <dcterms:modified xsi:type="dcterms:W3CDTF">2025-02-05T01:31:19Z</dcterms:modified>
  <cp:category/>
</cp:coreProperties>
</file>