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sv1\300_理財\342 経営比較分析表の策定\Ｒ６\250120 経営比較分析表の分析等について（依頼）\4.理財G員作業用\2.各事業担当作業用★\01 上水\32_東通村　確認中\3 修正後\"/>
    </mc:Choice>
  </mc:AlternateContent>
  <xr:revisionPtr revIDLastSave="0" documentId="13_ncr:1_{12B718C8-C71A-420C-8104-A17445420B4C}" xr6:coauthVersionLast="47" xr6:coauthVersionMax="47" xr10:uidLastSave="{00000000-0000-0000-0000-000000000000}"/>
  <workbookProtection workbookAlgorithmName="SHA-512" workbookHashValue="RXcR1AXY44hVJv67OfDwLCW1K/QrwVQ+XMeuHEaEkEEv4rJwZQmUFIwOV2wOp6i6w8mOZMaR4GyV96Q75QJcyQ==" workbookSaltValue="mszlvuggzmuMpzWh48bsY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<sst xmlns="http://schemas.openxmlformats.org/spreadsheetml/2006/main" count="228" uniqueCount="113">
  <si>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</si>
  <si>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</si>
  <si>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</si>
  <si>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</si>
  <si>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</si>
  <si>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</si>
  <si>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</si>
  <si>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</si>
  <si>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</si>
  <si>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</si>
  <si>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</si>
  <si>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</si>
  <si>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</si>
  <si>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</si>
  <si>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</si>
  <si>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</si>
  <si>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</si>
  <si>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</si>
  <si>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</si>
  <si>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</si>
  <si>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</si>
  <si>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</si>
  <si>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</si>
  <si>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</si>
  <si>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</si>
  <si>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</si>
  <si>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</si>
  <si>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</si>
  <si>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</si>
  <si>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</si>
  <si>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</si>
  <si>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</si>
  <si>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</si>
  <si>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</si>
  <si>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</si>
  <si>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</si>
  <si>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</si>
  <si>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</si>
  <si>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</si>
  <si>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</si>
  <si>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</si>
  <si>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</si>
  <si>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</si>
  <si>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</si>
  <si>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</si>
  <si>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</si>
  <si>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</si>
  <si>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</si>
  <si>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</si>
  <si>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</si>
  <si>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</si>
  <si>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</si>
  <si>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</si>
  <si>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</si>
  <si>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</si>
  <si>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</si>
  <si>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</si>
  <si>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</si>
  <si>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</si>
  <si>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</si>
  <si>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</si>
  <si>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</si>
  <si>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</si>
  <si>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</si>
  <si>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</si>
  <si>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</si>
  <si>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</si>
  <si>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</si>
  <si>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</si>
  <si>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</si>
  <si>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</si>
  <si>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</si>
  <si>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</si>
  <si>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</si>
  <si>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</si>
  <si>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</si>
  <si>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</si>
  <si>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</si>
  <si>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</si>
  <si>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</si>
  <si>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</si>
  <si>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</si>
  <si>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</si>
  <si>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</si>
  <si>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</si>
  <si>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</si>
  <si>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</si>
  <si>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</si>
  <si>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</si>
  <si>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</si>
  <si>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</si>
  <si>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</si>
  <si>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</si>
  <si>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東通村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</si>
  <si>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</si>
  <si>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</si>
  <si>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</si>
  <si>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</si>
  <si>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</si>
  <si>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</si>
  <si>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</si>
  <si>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</si>
  <si>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</si>
  <si>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</si>
  <si>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</si>
  <si>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</si>
  <si>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</si>
  <si>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</si>
  <si>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</si>
  <si>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</si>
  <si>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将来の施設・管路の更新が間近に迫っている状況から鑑みると、更新財源の確保が重要な課題となっており、中長期的な経営計画の策定が急務となっております。
　また、将来計画と合わせて、料金の見直しや建設改良積立金・内部留保資金の蓄積を進め、経営事業体の骨格を強固にし、施設等の更新に備える必要があります。</t>
  </si>
  <si>
    <r>
      <t>　上水道事業の創設当初に布設した管路の更新時期が数年後に訪れます。
　経営状況から鑑み、更新財源の確保は重要な課題となっており、施設の更新や耐震化等、中長期的な事業計画を策定し取り組まなければなりません</t>
    </r>
    <r>
      <rPr>
        <b/>
        <sz val="11"/>
        <color rgb="FFFF0000"/>
        <rFont val="ＭＳ ゴシック"/>
        <family val="3"/>
        <charset val="128"/>
      </rPr>
      <t>。</t>
    </r>
    <phoneticPr fontId="4"/>
  </si>
  <si>
    <r>
      <t>　</t>
    </r>
    <r>
      <rPr>
        <sz val="9"/>
        <color theme="1"/>
        <rFont val="ＭＳ ゴシック"/>
        <family val="3"/>
        <charset val="128"/>
      </rPr>
      <t>収益については、水道料金の基本料金免除を実施したことも影響し、一般会計繰入金が収益全体の約５割を占めており、将来的な人口減少等により増収は見込めない状況であります。
　費用については、これまでの多額の建設投資に対する企業債利息や減価償却費が多くを占めているが、企業債の繰上償還等による支払利息の低減や施設運転の効率化等により、経常経費の節減が図られており、黒字を維持している状況であります。
　下記の項目については、類似団体と比較し違いが生じており、内容は以下のとおりとなっております。
　「</t>
    </r>
    <r>
      <rPr>
        <sz val="9"/>
        <rFont val="ＭＳ ゴシック"/>
        <family val="3"/>
        <charset val="128"/>
      </rPr>
      <t>③流動比率」について、令和４年度から100％を下回っているのは,令和４年度の建設改良費に多くの現金預金を充てたことが要因であります。
　なお、流動比率は流動資産÷流動負債で求められますが、このうち流動負債には翌年度償還の企業債も計上されており、翌年度の料金収入と一般会計からの繰入金にて支払われるため、支払能力がないものではありません。</t>
    </r>
    <r>
      <rPr>
        <sz val="9"/>
        <color theme="1"/>
        <rFont val="ＭＳ ゴシック"/>
        <family val="3"/>
        <charset val="128"/>
      </rPr>
      <t xml:space="preserve">
　「④企業債残高対給水収益比率」については、これまでの多額の建設投資に対し、ほぼ企業債で賄われているため、その償還が影響しているものの、平成２５年度をピークとし減少に転じておりました。
　しかし、令和４年度からは水道料金の基本料金免除による給水収益の減少の結果、値が増加しております。
　「⑤料金回収率」について、一般会計繰入金の収入に依存している状態となっています。１００％に近づけるためには、料金の見直し等の検討が必要となります。
　「⑥給水原価」について、これまでの建設投資財源である企業債の支払利息と減価償却費が主な要因であり、費用の削減努力はしているものの、料金の見直し等にて根本的な改善策を考えていかなければなりません。</t>
    </r>
    <rPh sb="9" eb="11">
      <t>スイドウ</t>
    </rPh>
    <rPh sb="11" eb="13">
      <t>リョウキン</t>
    </rPh>
    <rPh sb="14" eb="16">
      <t>キホン</t>
    </rPh>
    <rPh sb="16" eb="18">
      <t>リョウキン</t>
    </rPh>
    <rPh sb="18" eb="20">
      <t>メンジョ</t>
    </rPh>
    <rPh sb="21" eb="23">
      <t>ジッシ</t>
    </rPh>
    <rPh sb="28" eb="30">
      <t>エイキョウ</t>
    </rPh>
    <rPh sb="318" eb="320">
      <t>リュウドウ</t>
    </rPh>
    <rPh sb="320" eb="322">
      <t>ヒリツ</t>
    </rPh>
    <rPh sb="323" eb="325">
      <t>リュウドウ</t>
    </rPh>
    <rPh sb="325" eb="327">
      <t>シサン</t>
    </rPh>
    <rPh sb="328" eb="330">
      <t>リュウドウ</t>
    </rPh>
    <rPh sb="330" eb="332">
      <t>フサイ</t>
    </rPh>
    <rPh sb="333" eb="334">
      <t>モト</t>
    </rPh>
    <rPh sb="345" eb="347">
      <t>リュウドウ</t>
    </rPh>
    <rPh sb="347" eb="349">
      <t>フサイ</t>
    </rPh>
    <rPh sb="488" eb="489">
      <t>ネン</t>
    </rPh>
    <rPh sb="536" eb="538">
      <t>キュウスイ</t>
    </rPh>
    <rPh sb="538" eb="540">
      <t>シュウエキ</t>
    </rPh>
    <rPh sb="541" eb="543">
      <t>ゲンショウ</t>
    </rPh>
    <rPh sb="544" eb="546">
      <t>ケッカ</t>
    </rPh>
    <rPh sb="547" eb="548">
      <t>アタイ</t>
    </rPh>
    <rPh sb="549" eb="551">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</si>
</sst>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21-4ABF-BB38-F78A434E5D8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521-4ABF-BB38-F78A434E5D8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63.3</c:v>
                </c:pt>
                <c:pt idx="1">
                  <c:v>63.26</c:v>
                </c:pt>
                <c:pt idx="2">
                  <c:v>64.77</c:v>
                </c:pt>
                <c:pt idx="3">
                  <c:v>68.86</c:v>
                </c:pt>
                <c:pt idx="4">
                  <c:v>63.58</c:v>
                </c:pt>
              </c:numCache>
            </c:numRef>
          </c:val>
          <c:extLst>
            <c:ext xmlns:c16="http://schemas.microsoft.com/office/drawing/2014/chart" uri="{C3380CC4-5D6E-409C-BE32-E72D297353CC}">
              <c16:uniqueId val="{00000000-F44C-460A-83B2-F84A6155A4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44C-460A-83B2-F84A6155A4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83.54</c:v>
                </c:pt>
                <c:pt idx="1">
                  <c:v>85.08</c:v>
                </c:pt>
                <c:pt idx="2">
                  <c:v>81.53</c:v>
                </c:pt>
                <c:pt idx="3">
                  <c:v>70.08</c:v>
                </c:pt>
                <c:pt idx="4">
                  <c:v>75.099999999999994</c:v>
                </c:pt>
              </c:numCache>
            </c:numRef>
          </c:val>
          <c:extLst>
            <c:ext xmlns:c16="http://schemas.microsoft.com/office/drawing/2014/chart" uri="{C3380CC4-5D6E-409C-BE32-E72D297353CC}">
              <c16:uniqueId val="{00000000-986F-46E2-A0CC-F758F345B0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986F-46E2-A0CC-F758F345B0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101.82</c:v>
                </c:pt>
                <c:pt idx="1">
                  <c:v>102.12</c:v>
                </c:pt>
                <c:pt idx="2">
                  <c:v>101.64</c:v>
                </c:pt>
                <c:pt idx="3">
                  <c:v>102.31</c:v>
                </c:pt>
                <c:pt idx="4">
                  <c:v>103.25</c:v>
                </c:pt>
              </c:numCache>
            </c:numRef>
          </c:val>
          <c:extLst>
            <c:ext xmlns:c16="http://schemas.microsoft.com/office/drawing/2014/chart" uri="{C3380CC4-5D6E-409C-BE32-E72D297353CC}">
              <c16:uniqueId val="{00000000-F738-4D63-A824-9101221FC7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F738-4D63-A824-9101221FC7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55.21</c:v>
                </c:pt>
                <c:pt idx="1">
                  <c:v>56.93</c:v>
                </c:pt>
                <c:pt idx="2">
                  <c:v>58.44</c:v>
                </c:pt>
                <c:pt idx="3">
                  <c:v>58.29</c:v>
                </c:pt>
                <c:pt idx="4">
                  <c:v>60.19</c:v>
                </c:pt>
              </c:numCache>
            </c:numRef>
          </c:val>
          <c:extLst>
            <c:ext xmlns:c16="http://schemas.microsoft.com/office/drawing/2014/chart" uri="{C3380CC4-5D6E-409C-BE32-E72D297353CC}">
              <c16:uniqueId val="{00000000-E260-495D-845F-1563C34775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E260-495D-845F-1563C34775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8C-49D0-882F-B3C1967BE0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468C-49D0-882F-B3C1967BE0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38-45CA-BAE1-9D0C72ED68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A938-45CA-BAE1-9D0C72ED68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98.02</c:v>
                </c:pt>
                <c:pt idx="1">
                  <c:v>112.66</c:v>
                </c:pt>
                <c:pt idx="2">
                  <c:v>125.46</c:v>
                </c:pt>
                <c:pt idx="3">
                  <c:v>61.64</c:v>
                </c:pt>
                <c:pt idx="4">
                  <c:v>83.96</c:v>
                </c:pt>
              </c:numCache>
            </c:numRef>
          </c:val>
          <c:extLst>
            <c:ext xmlns:c16="http://schemas.microsoft.com/office/drawing/2014/chart" uri="{C3380CC4-5D6E-409C-BE32-E72D297353CC}">
              <c16:uniqueId val="{00000000-4993-4326-98AA-0861BE1B47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4993-4326-98AA-0861BE1B47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1124.8699999999999</c:v>
                </c:pt>
                <c:pt idx="1">
                  <c:v>985.94</c:v>
                </c:pt>
                <c:pt idx="2">
                  <c:v>869.75</c:v>
                </c:pt>
                <c:pt idx="3">
                  <c:v>1061.73</c:v>
                </c:pt>
                <c:pt idx="4">
                  <c:v>906.97</c:v>
                </c:pt>
              </c:numCache>
            </c:numRef>
          </c:val>
          <c:extLst>
            <c:ext xmlns:c16="http://schemas.microsoft.com/office/drawing/2014/chart" uri="{C3380CC4-5D6E-409C-BE32-E72D297353CC}">
              <c16:uniqueId val="{00000000-5CE6-46AB-AFEF-86C9A7C67B6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5CE6-46AB-AFEF-86C9A7C67B6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56.87</c:v>
                </c:pt>
                <c:pt idx="1">
                  <c:v>59.45</c:v>
                </c:pt>
                <c:pt idx="2">
                  <c:v>62.93</c:v>
                </c:pt>
                <c:pt idx="3">
                  <c:v>41.28</c:v>
                </c:pt>
                <c:pt idx="4">
                  <c:v>42.29</c:v>
                </c:pt>
              </c:numCache>
            </c:numRef>
          </c:val>
          <c:extLst>
            <c:ext xmlns:c16="http://schemas.microsoft.com/office/drawing/2014/chart" uri="{C3380CC4-5D6E-409C-BE32-E72D297353CC}">
              <c16:uniqueId val="{00000000-25A5-4EFD-9A9F-5D154DED9E4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25A5-4EFD-9A9F-5D154DED9E4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424.86</c:v>
                </c:pt>
                <c:pt idx="1">
                  <c:v>403.6</c:v>
                </c:pt>
                <c:pt idx="2">
                  <c:v>383.1</c:v>
                </c:pt>
                <c:pt idx="3">
                  <c:v>450.38</c:v>
                </c:pt>
                <c:pt idx="4">
                  <c:v>441.38</c:v>
                </c:pt>
              </c:numCache>
            </c:numRef>
          </c:val>
          <c:extLst>
            <c:ext xmlns:c16="http://schemas.microsoft.com/office/drawing/2014/chart" uri="{C3380CC4-5D6E-409C-BE32-E72D297353CC}">
              <c16:uniqueId val="{00000000-5AE5-42CD-BF94-E150B18D763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5AE5-42CD-BF94-E150B18D763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AN35" sqref="AN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東通村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5738</v>
      </c>
      <c r="AM8" s="44"/>
      <c r="AN8" s="44"/>
      <c r="AO8" s="44"/>
      <c r="AP8" s="44"/>
      <c r="AQ8" s="44"/>
      <c r="AR8" s="44"/>
      <c r="AS8" s="44"/>
      <c r="AT8" s="45">
        <f>データ!$S$6</f>
        <v>295.32</v>
      </c>
      <c r="AU8" s="46"/>
      <c r="AV8" s="46"/>
      <c r="AW8" s="46"/>
      <c r="AX8" s="46"/>
      <c r="AY8" s="46"/>
      <c r="AZ8" s="46"/>
      <c r="BA8" s="46"/>
      <c r="BB8" s="47">
        <f>データ!$T$6</f>
        <v>19.43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73.02</v>
      </c>
      <c r="J10" s="46"/>
      <c r="K10" s="46"/>
      <c r="L10" s="46"/>
      <c r="M10" s="46"/>
      <c r="N10" s="46"/>
      <c r="O10" s="80"/>
      <c r="P10" s="47">
        <f>データ!$P$6</f>
        <v>95.27</v>
      </c>
      <c r="Q10" s="47"/>
      <c r="R10" s="47"/>
      <c r="S10" s="47"/>
      <c r="T10" s="47"/>
      <c r="U10" s="47"/>
      <c r="V10" s="47"/>
      <c r="W10" s="44">
        <f>データ!$Q$6</f>
        <v>4532</v>
      </c>
      <c r="X10" s="44"/>
      <c r="Y10" s="44"/>
      <c r="Z10" s="44"/>
      <c r="AA10" s="44"/>
      <c r="AB10" s="44"/>
      <c r="AC10" s="44"/>
      <c r="AD10" s="2"/>
      <c r="AE10" s="2"/>
      <c r="AF10" s="2"/>
      <c r="AG10" s="2"/>
      <c r="AH10" s="2"/>
      <c r="AI10" s="2"/>
      <c r="AJ10" s="2"/>
      <c r="AK10" s="2"/>
      <c r="AL10" s="44">
        <f>データ!$U$6</f>
        <v>5380</v>
      </c>
      <c r="AM10" s="44"/>
      <c r="AN10" s="44"/>
      <c r="AO10" s="44"/>
      <c r="AP10" s="44"/>
      <c r="AQ10" s="44"/>
      <c r="AR10" s="44"/>
      <c r="AS10" s="44"/>
      <c r="AT10" s="45">
        <f>データ!$V$6</f>
        <v>78.5</v>
      </c>
      <c r="AU10" s="46"/>
      <c r="AV10" s="46"/>
      <c r="AW10" s="46"/>
      <c r="AX10" s="46"/>
      <c r="AY10" s="46"/>
      <c r="AZ10" s="46"/>
      <c r="BA10" s="46"/>
      <c r="BB10" s="47">
        <f>データ!$W$6</f>
        <v>68.540000000000006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4tQWI9u0YB7cpYKg6aF0pKvUPK1fBTEXZMqUtJjslkbeGpyNEaUrjJo+9Poko/Gerb3zoo3DcD5PpVl9ik0oQ==" saltValue="DMh319ezxqOQ/+Ffs5yi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24244</v>
      </c>
      <c r="D6" s="20">
        <f t="shared" si="3"/>
        <v>46</v>
      </c>
      <c r="E6" s="20">
        <f t="shared" si="3"/>
        <v>1</v>
      </c>
      <c r="F6" s="20">
        <f t="shared" si="3"/>
        <v>0</v>
      </c>
      <c r="G6" s="20">
        <f t="shared" si="3"/>
        <v>1</v>
      </c>
      <c r="H6" s="20" t="str">
        <f t="shared" si="3"/>
        <v>青森県　東通村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73.02</v>
      </c>
      <c r="P6" s="21">
        <f t="shared" si="3"/>
        <v>95.27</v>
      </c>
      <c r="Q6" s="21">
        <f t="shared" si="3"/>
        <v>4532</v>
      </c>
      <c r="R6" s="21">
        <f t="shared" si="3"/>
        <v>5738</v>
      </c>
      <c r="S6" s="21">
        <f t="shared" si="3"/>
        <v>295.32</v>
      </c>
      <c r="T6" s="21">
        <f t="shared" si="3"/>
        <v>19.43</v>
      </c>
      <c r="U6" s="21">
        <f t="shared" si="3"/>
        <v>5380</v>
      </c>
      <c r="V6" s="21">
        <f t="shared" si="3"/>
        <v>78.5</v>
      </c>
      <c r="W6" s="21">
        <f t="shared" si="3"/>
        <v>68.540000000000006</v>
      </c>
      <c r="X6" s="22">
        <f>IF(X7="",NA(),X7)</f>
        <v>101.82</v>
      </c>
      <c r="Y6" s="22">
        <f t="shared" ref="Y6:AG6" si="4">IF(Y7="",NA(),Y7)</f>
        <v>102.12</v>
      </c>
      <c r="Z6" s="22">
        <f t="shared" si="4"/>
        <v>101.64</v>
      </c>
      <c r="AA6" s="22">
        <f t="shared" si="4"/>
        <v>102.31</v>
      </c>
      <c r="AB6" s="22">
        <f t="shared" si="4"/>
        <v>103.25</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98.02</v>
      </c>
      <c r="AU6" s="22">
        <f t="shared" ref="AU6:BC6" si="6">IF(AU7="",NA(),AU7)</f>
        <v>112.66</v>
      </c>
      <c r="AV6" s="22">
        <f t="shared" si="6"/>
        <v>125.46</v>
      </c>
      <c r="AW6" s="22">
        <f t="shared" si="6"/>
        <v>61.64</v>
      </c>
      <c r="AX6" s="22">
        <f t="shared" si="6"/>
        <v>83.96</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1124.8699999999999</v>
      </c>
      <c r="BF6" s="22">
        <f t="shared" ref="BF6:BN6" si="7">IF(BF7="",NA(),BF7)</f>
        <v>985.94</v>
      </c>
      <c r="BG6" s="22">
        <f t="shared" si="7"/>
        <v>869.75</v>
      </c>
      <c r="BH6" s="22">
        <f t="shared" si="7"/>
        <v>1061.73</v>
      </c>
      <c r="BI6" s="22">
        <f t="shared" si="7"/>
        <v>906.97</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56.87</v>
      </c>
      <c r="BQ6" s="22">
        <f t="shared" ref="BQ6:BY6" si="8">IF(BQ7="",NA(),BQ7)</f>
        <v>59.45</v>
      </c>
      <c r="BR6" s="22">
        <f t="shared" si="8"/>
        <v>62.93</v>
      </c>
      <c r="BS6" s="22">
        <f t="shared" si="8"/>
        <v>41.28</v>
      </c>
      <c r="BT6" s="22">
        <f t="shared" si="8"/>
        <v>42.29</v>
      </c>
      <c r="BU6" s="22">
        <f t="shared" si="8"/>
        <v>87.11</v>
      </c>
      <c r="BV6" s="22">
        <f t="shared" si="8"/>
        <v>82.78</v>
      </c>
      <c r="BW6" s="22">
        <f t="shared" si="8"/>
        <v>84.82</v>
      </c>
      <c r="BX6" s="22">
        <f t="shared" si="8"/>
        <v>82.29</v>
      </c>
      <c r="BY6" s="22">
        <f t="shared" si="8"/>
        <v>84.16</v>
      </c>
      <c r="BZ6" s="21" t="str">
        <f>IF(BZ7="","",IF(BZ7="-","【-】","【"&amp;SUBSTITUTE(TEXT(BZ7,"#,##0.00"),"-","△")&amp;"】"))</f>
        <v>【97.82】</v>
      </c>
      <c r="CA6" s="22">
        <f>IF(CA7="",NA(),CA7)</f>
        <v>424.86</v>
      </c>
      <c r="CB6" s="22">
        <f t="shared" ref="CB6:CJ6" si="9">IF(CB7="",NA(),CB7)</f>
        <v>403.6</v>
      </c>
      <c r="CC6" s="22">
        <f t="shared" si="9"/>
        <v>383.1</v>
      </c>
      <c r="CD6" s="22">
        <f t="shared" si="9"/>
        <v>450.38</v>
      </c>
      <c r="CE6" s="22">
        <f t="shared" si="9"/>
        <v>441.38</v>
      </c>
      <c r="CF6" s="22">
        <f t="shared" si="9"/>
        <v>223.98</v>
      </c>
      <c r="CG6" s="22">
        <f t="shared" si="9"/>
        <v>225.09</v>
      </c>
      <c r="CH6" s="22">
        <f t="shared" si="9"/>
        <v>224.82</v>
      </c>
      <c r="CI6" s="22">
        <f t="shared" si="9"/>
        <v>230.85</v>
      </c>
      <c r="CJ6" s="22">
        <f t="shared" si="9"/>
        <v>230.21</v>
      </c>
      <c r="CK6" s="21" t="str">
        <f>IF(CK7="","",IF(CK7="-","【-】","【"&amp;SUBSTITUTE(TEXT(CK7,"#,##0.00"),"-","△")&amp;"】"))</f>
        <v>【177.56】</v>
      </c>
      <c r="CL6" s="22">
        <f>IF(CL7="",NA(),CL7)</f>
        <v>63.3</v>
      </c>
      <c r="CM6" s="22">
        <f t="shared" ref="CM6:CU6" si="10">IF(CM7="",NA(),CM7)</f>
        <v>63.26</v>
      </c>
      <c r="CN6" s="22">
        <f t="shared" si="10"/>
        <v>64.77</v>
      </c>
      <c r="CO6" s="22">
        <f t="shared" si="10"/>
        <v>68.86</v>
      </c>
      <c r="CP6" s="22">
        <f t="shared" si="10"/>
        <v>63.58</v>
      </c>
      <c r="CQ6" s="22">
        <f t="shared" si="10"/>
        <v>49.64</v>
      </c>
      <c r="CR6" s="22">
        <f t="shared" si="10"/>
        <v>49.38</v>
      </c>
      <c r="CS6" s="22">
        <f t="shared" si="10"/>
        <v>50.09</v>
      </c>
      <c r="CT6" s="22">
        <f t="shared" si="10"/>
        <v>50.1</v>
      </c>
      <c r="CU6" s="22">
        <f t="shared" si="10"/>
        <v>49.76</v>
      </c>
      <c r="CV6" s="21" t="str">
        <f>IF(CV7="","",IF(CV7="-","【-】","【"&amp;SUBSTITUTE(TEXT(CV7,"#,##0.00"),"-","△")&amp;"】"))</f>
        <v>【59.81】</v>
      </c>
      <c r="CW6" s="22">
        <f>IF(CW7="",NA(),CW7)</f>
        <v>83.54</v>
      </c>
      <c r="CX6" s="22">
        <f t="shared" ref="CX6:DF6" si="11">IF(CX7="",NA(),CX7)</f>
        <v>85.08</v>
      </c>
      <c r="CY6" s="22">
        <f t="shared" si="11"/>
        <v>81.53</v>
      </c>
      <c r="CZ6" s="22">
        <f t="shared" si="11"/>
        <v>70.08</v>
      </c>
      <c r="DA6" s="22">
        <f t="shared" si="11"/>
        <v>75.099999999999994</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55.21</v>
      </c>
      <c r="DI6" s="22">
        <f t="shared" ref="DI6:DQ6" si="12">IF(DI7="",NA(),DI7)</f>
        <v>56.93</v>
      </c>
      <c r="DJ6" s="22">
        <f t="shared" si="12"/>
        <v>58.44</v>
      </c>
      <c r="DK6" s="22">
        <f t="shared" si="12"/>
        <v>58.29</v>
      </c>
      <c r="DL6" s="22">
        <f t="shared" si="12"/>
        <v>60.19</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1">
        <f>IF(ED7="",NA(),ED7)</f>
        <v>0</v>
      </c>
      <c r="EE6" s="21">
        <f t="shared" ref="EE6:EM6" si="14">IF(EE7="",NA(),EE7)</f>
        <v>0</v>
      </c>
      <c r="EF6" s="21">
        <f t="shared" si="14"/>
        <v>0</v>
      </c>
      <c r="EG6" s="21">
        <f t="shared" si="14"/>
        <v>0</v>
      </c>
      <c r="EH6" s="21">
        <f t="shared" si="14"/>
        <v>0</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24244</v>
      </c>
      <c r="D7" s="24">
        <v>46</v>
      </c>
      <c r="E7" s="24">
        <v>1</v>
      </c>
      <c r="F7" s="24">
        <v>0</v>
      </c>
      <c r="G7" s="24">
        <v>1</v>
      </c>
      <c r="H7" s="24" t="s">
        <v>93</v>
      </c>
      <c r="I7" s="24" t="s">
        <v>94</v>
      </c>
      <c r="J7" s="24" t="s">
        <v>95</v>
      </c>
      <c r="K7" s="24" t="s">
        <v>96</v>
      </c>
      <c r="L7" s="24" t="s">
        <v>97</v>
      </c>
      <c r="M7" s="24" t="s">
        <v>98</v>
      </c>
      <c r="N7" s="25" t="s">
        <v>99</v>
      </c>
      <c r="O7" s="25">
        <v>73.02</v>
      </c>
      <c r="P7" s="25">
        <v>95.27</v>
      </c>
      <c r="Q7" s="25">
        <v>4532</v>
      </c>
      <c r="R7" s="25">
        <v>5738</v>
      </c>
      <c r="S7" s="25">
        <v>295.32</v>
      </c>
      <c r="T7" s="25">
        <v>19.43</v>
      </c>
      <c r="U7" s="25">
        <v>5380</v>
      </c>
      <c r="V7" s="25">
        <v>78.5</v>
      </c>
      <c r="W7" s="25">
        <v>68.540000000000006</v>
      </c>
      <c r="X7" s="25">
        <v>101.82</v>
      </c>
      <c r="Y7" s="25">
        <v>102.12</v>
      </c>
      <c r="Z7" s="25">
        <v>101.64</v>
      </c>
      <c r="AA7" s="25">
        <v>102.31</v>
      </c>
      <c r="AB7" s="25">
        <v>103.25</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98.02</v>
      </c>
      <c r="AU7" s="25">
        <v>112.66</v>
      </c>
      <c r="AV7" s="25">
        <v>125.46</v>
      </c>
      <c r="AW7" s="25">
        <v>61.64</v>
      </c>
      <c r="AX7" s="25">
        <v>83.96</v>
      </c>
      <c r="AY7" s="25">
        <v>301.04000000000002</v>
      </c>
      <c r="AZ7" s="25">
        <v>305.08</v>
      </c>
      <c r="BA7" s="25">
        <v>305.33999999999997</v>
      </c>
      <c r="BB7" s="25">
        <v>310.01</v>
      </c>
      <c r="BC7" s="25">
        <v>311.12</v>
      </c>
      <c r="BD7" s="25">
        <v>243.36</v>
      </c>
      <c r="BE7" s="25">
        <v>1124.8699999999999</v>
      </c>
      <c r="BF7" s="25">
        <v>985.94</v>
      </c>
      <c r="BG7" s="25">
        <v>869.75</v>
      </c>
      <c r="BH7" s="25">
        <v>1061.73</v>
      </c>
      <c r="BI7" s="25">
        <v>906.97</v>
      </c>
      <c r="BJ7" s="25">
        <v>551.62</v>
      </c>
      <c r="BK7" s="25">
        <v>585.59</v>
      </c>
      <c r="BL7" s="25">
        <v>561.34</v>
      </c>
      <c r="BM7" s="25">
        <v>538.33000000000004</v>
      </c>
      <c r="BN7" s="25">
        <v>515.14</v>
      </c>
      <c r="BO7" s="25">
        <v>265.93</v>
      </c>
      <c r="BP7" s="25">
        <v>56.87</v>
      </c>
      <c r="BQ7" s="25">
        <v>59.45</v>
      </c>
      <c r="BR7" s="25">
        <v>62.93</v>
      </c>
      <c r="BS7" s="25">
        <v>41.28</v>
      </c>
      <c r="BT7" s="25">
        <v>42.29</v>
      </c>
      <c r="BU7" s="25">
        <v>87.11</v>
      </c>
      <c r="BV7" s="25">
        <v>82.78</v>
      </c>
      <c r="BW7" s="25">
        <v>84.82</v>
      </c>
      <c r="BX7" s="25">
        <v>82.29</v>
      </c>
      <c r="BY7" s="25">
        <v>84.16</v>
      </c>
      <c r="BZ7" s="25">
        <v>97.82</v>
      </c>
      <c r="CA7" s="25">
        <v>424.86</v>
      </c>
      <c r="CB7" s="25">
        <v>403.6</v>
      </c>
      <c r="CC7" s="25">
        <v>383.1</v>
      </c>
      <c r="CD7" s="25">
        <v>450.38</v>
      </c>
      <c r="CE7" s="25">
        <v>441.38</v>
      </c>
      <c r="CF7" s="25">
        <v>223.98</v>
      </c>
      <c r="CG7" s="25">
        <v>225.09</v>
      </c>
      <c r="CH7" s="25">
        <v>224.82</v>
      </c>
      <c r="CI7" s="25">
        <v>230.85</v>
      </c>
      <c r="CJ7" s="25">
        <v>230.21</v>
      </c>
      <c r="CK7" s="25">
        <v>177.56</v>
      </c>
      <c r="CL7" s="25">
        <v>63.3</v>
      </c>
      <c r="CM7" s="25">
        <v>63.26</v>
      </c>
      <c r="CN7" s="25">
        <v>64.77</v>
      </c>
      <c r="CO7" s="25">
        <v>68.86</v>
      </c>
      <c r="CP7" s="25">
        <v>63.58</v>
      </c>
      <c r="CQ7" s="25">
        <v>49.64</v>
      </c>
      <c r="CR7" s="25">
        <v>49.38</v>
      </c>
      <c r="CS7" s="25">
        <v>50.09</v>
      </c>
      <c r="CT7" s="25">
        <v>50.1</v>
      </c>
      <c r="CU7" s="25">
        <v>49.76</v>
      </c>
      <c r="CV7" s="25">
        <v>59.81</v>
      </c>
      <c r="CW7" s="25">
        <v>83.54</v>
      </c>
      <c r="CX7" s="25">
        <v>85.08</v>
      </c>
      <c r="CY7" s="25">
        <v>81.53</v>
      </c>
      <c r="CZ7" s="25">
        <v>70.08</v>
      </c>
      <c r="DA7" s="25">
        <v>75.099999999999994</v>
      </c>
      <c r="DB7" s="25">
        <v>78.09</v>
      </c>
      <c r="DC7" s="25">
        <v>78.010000000000005</v>
      </c>
      <c r="DD7" s="25">
        <v>77.599999999999994</v>
      </c>
      <c r="DE7" s="25">
        <v>77.3</v>
      </c>
      <c r="DF7" s="25">
        <v>76.64</v>
      </c>
      <c r="DG7" s="25">
        <v>89.42</v>
      </c>
      <c r="DH7" s="25">
        <v>55.21</v>
      </c>
      <c r="DI7" s="25">
        <v>56.93</v>
      </c>
      <c r="DJ7" s="25">
        <v>58.44</v>
      </c>
      <c r="DK7" s="25">
        <v>58.29</v>
      </c>
      <c r="DL7" s="25">
        <v>60.19</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v>
      </c>
      <c r="EE7" s="25">
        <v>0</v>
      </c>
      <c r="EF7" s="25">
        <v>0</v>
      </c>
      <c r="EG7" s="25">
        <v>0</v>
      </c>
      <c r="EH7" s="25">
        <v>0</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2025-02-14T00:08:40Z</cp:lastPrinted>
  <dcterms:created xsi:type="dcterms:W3CDTF">2025-01-24T06:44:02Z</dcterms:created>
  <dcterms:modified xsi:type="dcterms:W3CDTF">2025-02-14T00:09:12Z</dcterms:modified>
  <cp:category/>
</cp:coreProperties>
</file>