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JOUGESUIDOU-1\disk1\jougesuidou1\jougesuidou\共有(手動コピー)\R06\23_県市町村課\R07.02.04_公営企業に係る経営比較分析表（R5決算）の分析等について\提出用\"/>
    </mc:Choice>
  </mc:AlternateContent>
  <xr:revisionPtr revIDLastSave="0" documentId="13_ncr:1_{3EB3831A-2967-4643-A232-1D9E25D8AAE2}" xr6:coauthVersionLast="47" xr6:coauthVersionMax="47" xr10:uidLastSave="{00000000-0000-0000-0000-000000000000}"/>
  <workbookProtection workbookAlgorithmName="SHA-512" workbookHashValue="Gup3GAsE0qZfK6GAtIlITKcVpRu0sLGyLa/WY8O8C8vDMOFNbjQY3fSBCWL6Iqx9i9eqqPwcAd7nQfwu1F/Qyg==" workbookSaltValue="1Wr8dBYmtOcq88tVkfXw7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AT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<sst xmlns="http://schemas.openxmlformats.org/spreadsheetml/2006/main" count="228" uniqueCount="113">
  <si>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</si>
  <si>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</si>
  <si>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</si>
  <si>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</si>
  <si>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</si>
  <si>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</si>
  <si>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</si>
  <si>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</si>
  <si>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</si>
  <si>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</si>
  <si>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</si>
  <si>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</si>
  <si>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</si>
  <si>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</si>
  <si>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</si>
  <si>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</si>
  <si>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</si>
  <si>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</si>
  <si>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</si>
  <si>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</si>
  <si>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</si>
  <si>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</si>
  <si>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</si>
  <si>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</si>
  <si>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</si>
  <si>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</si>
  <si>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</si>
  <si>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</si>
  <si>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</si>
  <si>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</si>
  <si>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</si>
  <si>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</si>
  <si>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</si>
  <si>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</si>
  <si>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</si>
  <si>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</si>
  <si>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</si>
  <si>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</si>
  <si>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</si>
  <si>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</si>
  <si>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</si>
  <si>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</si>
  <si>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</si>
  <si>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</si>
  <si>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</si>
  <si>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</si>
  <si>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</si>
  <si>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</si>
  <si>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</si>
  <si>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</si>
  <si>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</si>
  <si>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</si>
  <si>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</si>
  <si>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</si>
  <si>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</si>
  <si>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</si>
  <si>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</si>
  <si>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</si>
  <si>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</si>
  <si>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</si>
  <si>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</si>
  <si>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</si>
  <si>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</si>
  <si>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</si>
  <si>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</si>
  <si>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</si>
  <si>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</si>
  <si>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</si>
  <si>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</si>
  <si>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</si>
  <si>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</si>
  <si>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</si>
  <si>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</si>
  <si>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</si>
  <si>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</si>
  <si>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</si>
  <si>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</si>
  <si>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</si>
  <si>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</si>
  <si>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</si>
  <si>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</si>
  <si>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</si>
  <si>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</si>
  <si>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</si>
  <si>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</si>
  <si>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</si>
  <si>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</si>
  <si>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</si>
  <si>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</si>
  <si>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</si>
  <si>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</si>
  <si>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</si>
  <si>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</si>
  <si>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</si>
  <si>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</si>
  <si>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</si>
  <si>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</si>
  <si>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</si>
  <si>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</si>
  <si>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</si>
  <si>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</si>
  <si>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</si>
  <si>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</si>
  <si>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</si>
  <si>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</si>
  <si>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</si>
  <si>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</si>
  <si>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</si>
  <si>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</si>
  <si>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</si>
  <si>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経常収支比率は100％と超えており、企業債の残高も年々減少傾向にあり、新規の借り入れ予定もないため、数年で完済予定となる。
　有収率は、全国平均より低くなっているため、配水管の漏水調査を継続し有収率の向上に取り組んでいる状況である。</t>
    <rPh sb="1" eb="3">
      <t>ケイジョウ</t>
    </rPh>
    <rPh sb="3" eb="5">
      <t>シュウシ</t>
    </rPh>
    <rPh sb="5" eb="7">
      <t>ヒリツ</t>
    </rPh>
    <rPh sb="13" eb="14">
      <t>コ</t>
    </rPh>
    <rPh sb="19" eb="22">
      <t>キギョウサイ</t>
    </rPh>
    <rPh sb="23" eb="25">
      <t>ザンダカ</t>
    </rPh>
    <rPh sb="26" eb="28">
      <t>ネンネン</t>
    </rPh>
    <rPh sb="28" eb="32">
      <t>ゲンショウケイコウ</t>
    </rPh>
    <rPh sb="36" eb="38">
      <t>シンキ</t>
    </rPh>
    <rPh sb="39" eb="40">
      <t>カ</t>
    </rPh>
    <rPh sb="41" eb="42">
      <t>イ</t>
    </rPh>
    <rPh sb="43" eb="45">
      <t>ヨテイ</t>
    </rPh>
    <rPh sb="51" eb="53">
      <t>スウネン</t>
    </rPh>
    <rPh sb="54" eb="56">
      <t>カンサイ</t>
    </rPh>
    <rPh sb="56" eb="58">
      <t>ヨテイ</t>
    </rPh>
    <rPh sb="64" eb="67">
      <t>ユウシュウリツ</t>
    </rPh>
    <rPh sb="69" eb="71">
      <t>ゼンコク</t>
    </rPh>
    <rPh sb="71" eb="73">
      <t>ヘイキン</t>
    </rPh>
    <rPh sb="75" eb="76">
      <t>ヒク</t>
    </rPh>
    <rPh sb="85" eb="88">
      <t>ハイスイカン</t>
    </rPh>
    <rPh sb="89" eb="91">
      <t>ロウスイ</t>
    </rPh>
    <rPh sb="91" eb="93">
      <t>チョウサ</t>
    </rPh>
    <rPh sb="94" eb="96">
      <t>ケイゾク</t>
    </rPh>
    <rPh sb="97" eb="100">
      <t>ユウシュウリツ</t>
    </rPh>
    <rPh sb="101" eb="103">
      <t>コウジョウ</t>
    </rPh>
    <rPh sb="104" eb="105">
      <t>ト</t>
    </rPh>
    <rPh sb="106" eb="107">
      <t>ク</t>
    </rPh>
    <rPh sb="111" eb="113">
      <t>ジョウキョウ</t>
    </rPh>
    <phoneticPr fontId="4"/>
  </si>
  <si>
    <t>　現在の配水管は耐用年数を経過している個所がほとんどのため計画的に更新整備を進めている状況である。</t>
    <rPh sb="1" eb="3">
      <t>ゲンザイ</t>
    </rPh>
    <rPh sb="4" eb="7">
      <t>ハイスイカン</t>
    </rPh>
    <rPh sb="8" eb="10">
      <t>タイヨウ</t>
    </rPh>
    <rPh sb="10" eb="12">
      <t>ネンスウ</t>
    </rPh>
    <rPh sb="13" eb="15">
      <t>ケイカ</t>
    </rPh>
    <rPh sb="19" eb="21">
      <t>カショ</t>
    </rPh>
    <rPh sb="29" eb="31">
      <t>ケイカク</t>
    </rPh>
    <rPh sb="31" eb="32">
      <t>テキ</t>
    </rPh>
    <rPh sb="33" eb="35">
      <t>コウシン</t>
    </rPh>
    <rPh sb="35" eb="37">
      <t>セイビ</t>
    </rPh>
    <rPh sb="38" eb="39">
      <t>スス</t>
    </rPh>
    <rPh sb="43" eb="45">
      <t>ジョウキョウ</t>
    </rPh>
    <phoneticPr fontId="4"/>
  </si>
  <si>
    <t>　現在の経営状況は良い状況ではありますが、人口の減少等で経営がひっ迫する可能性もあるため、その前に施設の更新等を進めて、安定した水道水の供給を行っていく。</t>
    <rPh sb="1" eb="3">
      <t>ゲンザイ</t>
    </rPh>
    <rPh sb="4" eb="6">
      <t>ケイエイ</t>
    </rPh>
    <rPh sb="6" eb="8">
      <t>ジョウキョウ</t>
    </rPh>
    <rPh sb="9" eb="10">
      <t>ヨ</t>
    </rPh>
    <rPh sb="11" eb="13">
      <t>ジョウキョウ</t>
    </rPh>
    <rPh sb="21" eb="23">
      <t>ジンコウ</t>
    </rPh>
    <rPh sb="24" eb="26">
      <t>ゲンショウ</t>
    </rPh>
    <rPh sb="26" eb="27">
      <t>トウ</t>
    </rPh>
    <rPh sb="28" eb="30">
      <t>ケイエイ</t>
    </rPh>
    <rPh sb="33" eb="34">
      <t>パク</t>
    </rPh>
    <rPh sb="36" eb="39">
      <t>カノウセイ</t>
    </rPh>
    <rPh sb="47" eb="48">
      <t>マエ</t>
    </rPh>
    <rPh sb="49" eb="51">
      <t>シセツ</t>
    </rPh>
    <rPh sb="52" eb="54">
      <t>コウシン</t>
    </rPh>
    <rPh sb="54" eb="55">
      <t>トウ</t>
    </rPh>
    <rPh sb="56" eb="57">
      <t>スス</t>
    </rPh>
    <rPh sb="60" eb="62">
      <t>アンテイ</t>
    </rPh>
    <rPh sb="64" eb="67">
      <t>スイドウスイ</t>
    </rPh>
    <rPh sb="68" eb="70">
      <t>キョウキュウ</t>
    </rPh>
    <rPh sb="71" eb="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</si>
</sst>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0.85</c:v>
                </c:pt>
              </c:numCache>
            </c:numRef>
          </c:val>
          <c:extLst>
            <c:ext xmlns:c16="http://schemas.microsoft.com/office/drawing/2014/chart" uri="{C3380CC4-5D6E-409C-BE32-E72D297353CC}">
              <c16:uniqueId val="{00000000-8E5D-4AFA-AF4D-E2B177AF5C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0.56999999999999995</c:v>
                </c:pt>
                <c:pt idx="4">
                  <c:v>0.56000000000000005</c:v>
                </c:pt>
              </c:numCache>
            </c:numRef>
          </c:val>
          <c:smooth val="0"/>
          <c:extLst>
            <c:ext xmlns:c16="http://schemas.microsoft.com/office/drawing/2014/chart" uri="{C3380CC4-5D6E-409C-BE32-E72D297353CC}">
              <c16:uniqueId val="{00000001-8E5D-4AFA-AF4D-E2B177AF5C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23.79</c:v>
                </c:pt>
                <c:pt idx="1">
                  <c:v>23.32</c:v>
                </c:pt>
                <c:pt idx="2">
                  <c:v>22.78</c:v>
                </c:pt>
                <c:pt idx="3">
                  <c:v>24.16</c:v>
                </c:pt>
                <c:pt idx="4">
                  <c:v>24.57</c:v>
                </c:pt>
              </c:numCache>
            </c:numRef>
          </c:val>
          <c:extLst>
            <c:ext xmlns:c16="http://schemas.microsoft.com/office/drawing/2014/chart" uri="{C3380CC4-5D6E-409C-BE32-E72D297353CC}">
              <c16:uniqueId val="{00000000-A66A-41AF-9F72-2C73ECAFC4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50.1</c:v>
                </c:pt>
                <c:pt idx="4">
                  <c:v>49.76</c:v>
                </c:pt>
              </c:numCache>
            </c:numRef>
          </c:val>
          <c:smooth val="0"/>
          <c:extLst>
            <c:ext xmlns:c16="http://schemas.microsoft.com/office/drawing/2014/chart" uri="{C3380CC4-5D6E-409C-BE32-E72D297353CC}">
              <c16:uniqueId val="{00000001-A66A-41AF-9F72-2C73ECAFC4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71.930000000000007</c:v>
                </c:pt>
                <c:pt idx="1">
                  <c:v>73.59</c:v>
                </c:pt>
                <c:pt idx="2">
                  <c:v>74.459999999999994</c:v>
                </c:pt>
                <c:pt idx="3">
                  <c:v>74.819999999999993</c:v>
                </c:pt>
                <c:pt idx="4">
                  <c:v>75.97</c:v>
                </c:pt>
              </c:numCache>
            </c:numRef>
          </c:val>
          <c:extLst>
            <c:ext xmlns:c16="http://schemas.microsoft.com/office/drawing/2014/chart" uri="{C3380CC4-5D6E-409C-BE32-E72D297353CC}">
              <c16:uniqueId val="{00000000-77DF-4402-9604-696837AEA6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77.3</c:v>
                </c:pt>
                <c:pt idx="4">
                  <c:v>76.64</c:v>
                </c:pt>
              </c:numCache>
            </c:numRef>
          </c:val>
          <c:smooth val="0"/>
          <c:extLst>
            <c:ext xmlns:c16="http://schemas.microsoft.com/office/drawing/2014/chart" uri="{C3380CC4-5D6E-409C-BE32-E72D297353CC}">
              <c16:uniqueId val="{00000001-77DF-4402-9604-696837AEA6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117.5</c:v>
                </c:pt>
                <c:pt idx="1">
                  <c:v>116.59</c:v>
                </c:pt>
                <c:pt idx="2">
                  <c:v>116.63</c:v>
                </c:pt>
                <c:pt idx="3">
                  <c:v>110.96</c:v>
                </c:pt>
                <c:pt idx="4">
                  <c:v>117.21</c:v>
                </c:pt>
              </c:numCache>
            </c:numRef>
          </c:val>
          <c:extLst>
            <c:ext xmlns:c16="http://schemas.microsoft.com/office/drawing/2014/chart" uri="{C3380CC4-5D6E-409C-BE32-E72D297353CC}">
              <c16:uniqueId val="{00000000-4F87-40F5-8618-5BD84FD3FE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104.82</c:v>
                </c:pt>
                <c:pt idx="4">
                  <c:v>106.46</c:v>
                </c:pt>
              </c:numCache>
            </c:numRef>
          </c:val>
          <c:smooth val="0"/>
          <c:extLst>
            <c:ext xmlns:c16="http://schemas.microsoft.com/office/drawing/2014/chart" uri="{C3380CC4-5D6E-409C-BE32-E72D297353CC}">
              <c16:uniqueId val="{00000001-4F87-40F5-8618-5BD84FD3FE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39.96</c:v>
                </c:pt>
                <c:pt idx="1">
                  <c:v>41.07</c:v>
                </c:pt>
                <c:pt idx="2">
                  <c:v>42.34</c:v>
                </c:pt>
                <c:pt idx="3">
                  <c:v>43.01</c:v>
                </c:pt>
                <c:pt idx="4">
                  <c:v>43.4</c:v>
                </c:pt>
              </c:numCache>
            </c:numRef>
          </c:val>
          <c:extLst>
            <c:ext xmlns:c16="http://schemas.microsoft.com/office/drawing/2014/chart" uri="{C3380CC4-5D6E-409C-BE32-E72D297353CC}">
              <c16:uniqueId val="{00000000-EE3E-4ACA-9EA9-FE1C536C0A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50.02</c:v>
                </c:pt>
                <c:pt idx="4">
                  <c:v>51.38</c:v>
                </c:pt>
              </c:numCache>
            </c:numRef>
          </c:val>
          <c:smooth val="0"/>
          <c:extLst>
            <c:ext xmlns:c16="http://schemas.microsoft.com/office/drawing/2014/chart" uri="{C3380CC4-5D6E-409C-BE32-E72D297353CC}">
              <c16:uniqueId val="{00000001-EE3E-4ACA-9EA9-FE1C536C0A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35.56</c:v>
                </c:pt>
              </c:numCache>
            </c:numRef>
          </c:val>
          <c:extLst>
            <c:ext xmlns:c16="http://schemas.microsoft.com/office/drawing/2014/chart" uri="{C3380CC4-5D6E-409C-BE32-E72D297353CC}">
              <c16:uniqueId val="{00000000-4D32-4626-8801-49A6F6BE51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19.510000000000002</c:v>
                </c:pt>
                <c:pt idx="4">
                  <c:v>21.6</c:v>
                </c:pt>
              </c:numCache>
            </c:numRef>
          </c:val>
          <c:smooth val="0"/>
          <c:extLst>
            <c:ext xmlns:c16="http://schemas.microsoft.com/office/drawing/2014/chart" uri="{C3380CC4-5D6E-409C-BE32-E72D297353CC}">
              <c16:uniqueId val="{00000001-4D32-4626-8801-49A6F6BE51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6-44EC-92DA-01A00D911D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26.73</c:v>
                </c:pt>
                <c:pt idx="4">
                  <c:v>27.85</c:v>
                </c:pt>
              </c:numCache>
            </c:numRef>
          </c:val>
          <c:smooth val="0"/>
          <c:extLst>
            <c:ext xmlns:c16="http://schemas.microsoft.com/office/drawing/2014/chart" uri="{C3380CC4-5D6E-409C-BE32-E72D297353CC}">
              <c16:uniqueId val="{00000001-DDD6-44EC-92DA-01A00D911D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191.34</c:v>
                </c:pt>
                <c:pt idx="1">
                  <c:v>195.37</c:v>
                </c:pt>
                <c:pt idx="2">
                  <c:v>257.5</c:v>
                </c:pt>
                <c:pt idx="3">
                  <c:v>169.06</c:v>
                </c:pt>
                <c:pt idx="4">
                  <c:v>238.4</c:v>
                </c:pt>
              </c:numCache>
            </c:numRef>
          </c:val>
          <c:extLst>
            <c:ext xmlns:c16="http://schemas.microsoft.com/office/drawing/2014/chart" uri="{C3380CC4-5D6E-409C-BE32-E72D297353CC}">
              <c16:uniqueId val="{00000000-FCD8-489F-B19A-2D83BF3562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310.01</c:v>
                </c:pt>
                <c:pt idx="4">
                  <c:v>311.12</c:v>
                </c:pt>
              </c:numCache>
            </c:numRef>
          </c:val>
          <c:smooth val="0"/>
          <c:extLst>
            <c:ext xmlns:c16="http://schemas.microsoft.com/office/drawing/2014/chart" uri="{C3380CC4-5D6E-409C-BE32-E72D297353CC}">
              <c16:uniqueId val="{00000001-FCD8-489F-B19A-2D83BF3562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258.3</c:v>
                </c:pt>
                <c:pt idx="1">
                  <c:v>219.72</c:v>
                </c:pt>
                <c:pt idx="2">
                  <c:v>184.03</c:v>
                </c:pt>
                <c:pt idx="3">
                  <c:v>141.41999999999999</c:v>
                </c:pt>
                <c:pt idx="4">
                  <c:v>105.86</c:v>
                </c:pt>
              </c:numCache>
            </c:numRef>
          </c:val>
          <c:extLst>
            <c:ext xmlns:c16="http://schemas.microsoft.com/office/drawing/2014/chart" uri="{C3380CC4-5D6E-409C-BE32-E72D297353CC}">
              <c16:uniqueId val="{00000000-2149-43DE-9F55-12C9F3E20F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538.33000000000004</c:v>
                </c:pt>
                <c:pt idx="4">
                  <c:v>515.14</c:v>
                </c:pt>
              </c:numCache>
            </c:numRef>
          </c:val>
          <c:smooth val="0"/>
          <c:extLst>
            <c:ext xmlns:c16="http://schemas.microsoft.com/office/drawing/2014/chart" uri="{C3380CC4-5D6E-409C-BE32-E72D297353CC}">
              <c16:uniqueId val="{00000001-2149-43DE-9F55-12C9F3E20F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115.84</c:v>
                </c:pt>
                <c:pt idx="1">
                  <c:v>118.44</c:v>
                </c:pt>
                <c:pt idx="2">
                  <c:v>117.5</c:v>
                </c:pt>
                <c:pt idx="3">
                  <c:v>109.89</c:v>
                </c:pt>
                <c:pt idx="4">
                  <c:v>117.88</c:v>
                </c:pt>
              </c:numCache>
            </c:numRef>
          </c:val>
          <c:extLst>
            <c:ext xmlns:c16="http://schemas.microsoft.com/office/drawing/2014/chart" uri="{C3380CC4-5D6E-409C-BE32-E72D297353CC}">
              <c16:uniqueId val="{00000000-ED13-4E56-8863-37E6EC090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82.29</c:v>
                </c:pt>
                <c:pt idx="4">
                  <c:v>84.16</c:v>
                </c:pt>
              </c:numCache>
            </c:numRef>
          </c:val>
          <c:smooth val="0"/>
          <c:extLst>
            <c:ext xmlns:c16="http://schemas.microsoft.com/office/drawing/2014/chart" uri="{C3380CC4-5D6E-409C-BE32-E72D297353CC}">
              <c16:uniqueId val="{00000001-ED13-4E56-8863-37E6EC090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138.36000000000001</c:v>
                </c:pt>
                <c:pt idx="1">
                  <c:v>136.77000000000001</c:v>
                </c:pt>
                <c:pt idx="2">
                  <c:v>138.69999999999999</c:v>
                </c:pt>
                <c:pt idx="3">
                  <c:v>146.41999999999999</c:v>
                </c:pt>
                <c:pt idx="4">
                  <c:v>135.78</c:v>
                </c:pt>
              </c:numCache>
            </c:numRef>
          </c:val>
          <c:extLst>
            <c:ext xmlns:c16="http://schemas.microsoft.com/office/drawing/2014/chart" uri="{C3380CC4-5D6E-409C-BE32-E72D297353CC}">
              <c16:uniqueId val="{00000000-9B72-42DA-89E1-4546B5F4B2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230.85</c:v>
                </c:pt>
                <c:pt idx="4">
                  <c:v>230.21</c:v>
                </c:pt>
              </c:numCache>
            </c:numRef>
          </c:val>
          <c:smooth val="0"/>
          <c:extLst>
            <c:ext xmlns:c16="http://schemas.microsoft.com/office/drawing/2014/chart" uri="{C3380CC4-5D6E-409C-BE32-E72D297353CC}">
              <c16:uniqueId val="{00000001-9B72-42DA-89E1-4546B5F4B2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青森県　六ケ所村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9736</v>
      </c>
      <c r="AM8" s="65"/>
      <c r="AN8" s="65"/>
      <c r="AO8" s="65"/>
      <c r="AP8" s="65"/>
      <c r="AQ8" s="65"/>
      <c r="AR8" s="65"/>
      <c r="AS8" s="65"/>
      <c r="AT8" s="36">
        <f>データ!$S$6</f>
        <v>252.58</v>
      </c>
      <c r="AU8" s="37"/>
      <c r="AV8" s="37"/>
      <c r="AW8" s="37"/>
      <c r="AX8" s="37"/>
      <c r="AY8" s="37"/>
      <c r="AZ8" s="37"/>
      <c r="BA8" s="37"/>
      <c r="BB8" s="54">
        <f>データ!$T$6</f>
        <v>38.549999999999997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94.33</v>
      </c>
      <c r="J10" s="37"/>
      <c r="K10" s="37"/>
      <c r="L10" s="37"/>
      <c r="M10" s="37"/>
      <c r="N10" s="37"/>
      <c r="O10" s="64"/>
      <c r="P10" s="54">
        <f>データ!$P$6</f>
        <v>100.65</v>
      </c>
      <c r="Q10" s="54"/>
      <c r="R10" s="54"/>
      <c r="S10" s="54"/>
      <c r="T10" s="54"/>
      <c r="U10" s="54"/>
      <c r="V10" s="54"/>
      <c r="W10" s="65">
        <f>データ!$Q$6</f>
        <v>3069</v>
      </c>
      <c r="X10" s="65"/>
      <c r="Y10" s="65"/>
      <c r="Z10" s="65"/>
      <c r="AA10" s="65"/>
      <c r="AB10" s="65"/>
      <c r="AC10" s="65"/>
      <c r="AD10" s="2"/>
      <c r="AE10" s="2"/>
      <c r="AF10" s="2"/>
      <c r="AG10" s="2"/>
      <c r="AH10" s="2"/>
      <c r="AI10" s="2"/>
      <c r="AJ10" s="2"/>
      <c r="AK10" s="2"/>
      <c r="AL10" s="65">
        <f>データ!$U$6</f>
        <v>9729</v>
      </c>
      <c r="AM10" s="65"/>
      <c r="AN10" s="65"/>
      <c r="AO10" s="65"/>
      <c r="AP10" s="65"/>
      <c r="AQ10" s="65"/>
      <c r="AR10" s="65"/>
      <c r="AS10" s="65"/>
      <c r="AT10" s="36">
        <f>データ!$V$6</f>
        <v>119.83</v>
      </c>
      <c r="AU10" s="37"/>
      <c r="AV10" s="37"/>
      <c r="AW10" s="37"/>
      <c r="AX10" s="37"/>
      <c r="AY10" s="37"/>
      <c r="AZ10" s="37"/>
      <c r="BA10" s="37"/>
      <c r="BB10" s="54">
        <f>データ!$W$6</f>
        <v>81.19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43FHymUrfCYvVjQJokfy1XN5XaafKWlV5YDfQz8u5HNYwMLYWlfaZdbHTZTpIabYfz3PSuumJRcmfuEfv/rWQ==" saltValue="mLEii2lnU9v0TDSXHczH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24112</v>
      </c>
      <c r="D6" s="20">
        <f t="shared" si="3"/>
        <v>46</v>
      </c>
      <c r="E6" s="20">
        <f t="shared" si="3"/>
        <v>1</v>
      </c>
      <c r="F6" s="20">
        <f t="shared" si="3"/>
        <v>0</v>
      </c>
      <c r="G6" s="20">
        <f t="shared" si="3"/>
        <v>1</v>
      </c>
      <c r="H6" s="20" t="str">
        <f t="shared" si="3"/>
        <v>青森県　六ケ所村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94.33</v>
      </c>
      <c r="P6" s="21">
        <f t="shared" si="3"/>
        <v>100.65</v>
      </c>
      <c r="Q6" s="21">
        <f t="shared" si="3"/>
        <v>3069</v>
      </c>
      <c r="R6" s="21">
        <f t="shared" si="3"/>
        <v>9736</v>
      </c>
      <c r="S6" s="21">
        <f t="shared" si="3"/>
        <v>252.58</v>
      </c>
      <c r="T6" s="21">
        <f t="shared" si="3"/>
        <v>38.549999999999997</v>
      </c>
      <c r="U6" s="21">
        <f t="shared" si="3"/>
        <v>9729</v>
      </c>
      <c r="V6" s="21">
        <f t="shared" si="3"/>
        <v>119.83</v>
      </c>
      <c r="W6" s="21">
        <f t="shared" si="3"/>
        <v>81.19</v>
      </c>
      <c r="X6" s="22">
        <f>IF(X7="",NA(),X7)</f>
        <v>117.5</v>
      </c>
      <c r="Y6" s="22">
        <f t="shared" ref="Y6:AG6" si="4">IF(Y7="",NA(),Y7)</f>
        <v>116.59</v>
      </c>
      <c r="Z6" s="22">
        <f t="shared" si="4"/>
        <v>116.63</v>
      </c>
      <c r="AA6" s="22">
        <f t="shared" si="4"/>
        <v>110.96</v>
      </c>
      <c r="AB6" s="22">
        <f t="shared" si="4"/>
        <v>117.21</v>
      </c>
      <c r="AC6" s="22">
        <f t="shared" si="4"/>
        <v>108.46</v>
      </c>
      <c r="AD6" s="22">
        <f t="shared" si="4"/>
        <v>109.02</v>
      </c>
      <c r="AE6" s="22">
        <f t="shared" si="4"/>
        <v>107.81</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26.73</v>
      </c>
      <c r="AR6" s="22">
        <f t="shared" si="5"/>
        <v>27.85</v>
      </c>
      <c r="AS6" s="21" t="str">
        <f>IF(AS7="","",IF(AS7="-","【-】","【"&amp;SUBSTITUTE(TEXT(AS7,"#,##0.00"),"-","△")&amp;"】"))</f>
        <v>【1.50】</v>
      </c>
      <c r="AT6" s="22">
        <f>IF(AT7="",NA(),AT7)</f>
        <v>191.34</v>
      </c>
      <c r="AU6" s="22">
        <f t="shared" ref="AU6:BC6" si="6">IF(AU7="",NA(),AU7)</f>
        <v>195.37</v>
      </c>
      <c r="AV6" s="22">
        <f t="shared" si="6"/>
        <v>257.5</v>
      </c>
      <c r="AW6" s="22">
        <f t="shared" si="6"/>
        <v>169.06</v>
      </c>
      <c r="AX6" s="22">
        <f t="shared" si="6"/>
        <v>238.4</v>
      </c>
      <c r="AY6" s="22">
        <f t="shared" si="6"/>
        <v>362.93</v>
      </c>
      <c r="AZ6" s="22">
        <f t="shared" si="6"/>
        <v>371.81</v>
      </c>
      <c r="BA6" s="22">
        <f t="shared" si="6"/>
        <v>384.23</v>
      </c>
      <c r="BB6" s="22">
        <f t="shared" si="6"/>
        <v>310.01</v>
      </c>
      <c r="BC6" s="22">
        <f t="shared" si="6"/>
        <v>311.12</v>
      </c>
      <c r="BD6" s="21" t="str">
        <f>IF(BD7="","",IF(BD7="-","【-】","【"&amp;SUBSTITUTE(TEXT(BD7,"#,##0.00"),"-","△")&amp;"】"))</f>
        <v>【243.36】</v>
      </c>
      <c r="BE6" s="22">
        <f>IF(BE7="",NA(),BE7)</f>
        <v>258.3</v>
      </c>
      <c r="BF6" s="22">
        <f t="shared" ref="BF6:BN6" si="7">IF(BF7="",NA(),BF7)</f>
        <v>219.72</v>
      </c>
      <c r="BG6" s="22">
        <f t="shared" si="7"/>
        <v>184.03</v>
      </c>
      <c r="BH6" s="22">
        <f t="shared" si="7"/>
        <v>141.41999999999999</v>
      </c>
      <c r="BI6" s="22">
        <f t="shared" si="7"/>
        <v>105.86</v>
      </c>
      <c r="BJ6" s="22">
        <f t="shared" si="7"/>
        <v>439.05</v>
      </c>
      <c r="BK6" s="22">
        <f t="shared" si="7"/>
        <v>465.85</v>
      </c>
      <c r="BL6" s="22">
        <f t="shared" si="7"/>
        <v>439.43</v>
      </c>
      <c r="BM6" s="22">
        <f t="shared" si="7"/>
        <v>538.33000000000004</v>
      </c>
      <c r="BN6" s="22">
        <f t="shared" si="7"/>
        <v>515.14</v>
      </c>
      <c r="BO6" s="21" t="str">
        <f>IF(BO7="","",IF(BO7="-","【-】","【"&amp;SUBSTITUTE(TEXT(BO7,"#,##0.00"),"-","△")&amp;"】"))</f>
        <v>【265.93】</v>
      </c>
      <c r="BP6" s="22">
        <f>IF(BP7="",NA(),BP7)</f>
        <v>115.84</v>
      </c>
      <c r="BQ6" s="22">
        <f t="shared" ref="BQ6:BY6" si="8">IF(BQ7="",NA(),BQ7)</f>
        <v>118.44</v>
      </c>
      <c r="BR6" s="22">
        <f t="shared" si="8"/>
        <v>117.5</v>
      </c>
      <c r="BS6" s="22">
        <f t="shared" si="8"/>
        <v>109.89</v>
      </c>
      <c r="BT6" s="22">
        <f t="shared" si="8"/>
        <v>117.88</v>
      </c>
      <c r="BU6" s="22">
        <f t="shared" si="8"/>
        <v>95.26</v>
      </c>
      <c r="BV6" s="22">
        <f t="shared" si="8"/>
        <v>92.39</v>
      </c>
      <c r="BW6" s="22">
        <f t="shared" si="8"/>
        <v>94.41</v>
      </c>
      <c r="BX6" s="22">
        <f t="shared" si="8"/>
        <v>82.29</v>
      </c>
      <c r="BY6" s="22">
        <f t="shared" si="8"/>
        <v>84.16</v>
      </c>
      <c r="BZ6" s="21" t="str">
        <f>IF(BZ7="","",IF(BZ7="-","【-】","【"&amp;SUBSTITUTE(TEXT(BZ7,"#,##0.00"),"-","△")&amp;"】"))</f>
        <v>【97.82】</v>
      </c>
      <c r="CA6" s="22">
        <f>IF(CA7="",NA(),CA7)</f>
        <v>138.36000000000001</v>
      </c>
      <c r="CB6" s="22">
        <f t="shared" ref="CB6:CJ6" si="9">IF(CB7="",NA(),CB7)</f>
        <v>136.77000000000001</v>
      </c>
      <c r="CC6" s="22">
        <f t="shared" si="9"/>
        <v>138.69999999999999</v>
      </c>
      <c r="CD6" s="22">
        <f t="shared" si="9"/>
        <v>146.41999999999999</v>
      </c>
      <c r="CE6" s="22">
        <f t="shared" si="9"/>
        <v>135.78</v>
      </c>
      <c r="CF6" s="22">
        <f t="shared" si="9"/>
        <v>192.82</v>
      </c>
      <c r="CG6" s="22">
        <f t="shared" si="9"/>
        <v>192.98</v>
      </c>
      <c r="CH6" s="22">
        <f t="shared" si="9"/>
        <v>192.13</v>
      </c>
      <c r="CI6" s="22">
        <f t="shared" si="9"/>
        <v>230.85</v>
      </c>
      <c r="CJ6" s="22">
        <f t="shared" si="9"/>
        <v>230.21</v>
      </c>
      <c r="CK6" s="21" t="str">
        <f>IF(CK7="","",IF(CK7="-","【-】","【"&amp;SUBSTITUTE(TEXT(CK7,"#,##0.00"),"-","△")&amp;"】"))</f>
        <v>【177.56】</v>
      </c>
      <c r="CL6" s="22">
        <f>IF(CL7="",NA(),CL7)</f>
        <v>23.79</v>
      </c>
      <c r="CM6" s="22">
        <f t="shared" ref="CM6:CU6" si="10">IF(CM7="",NA(),CM7)</f>
        <v>23.32</v>
      </c>
      <c r="CN6" s="22">
        <f t="shared" si="10"/>
        <v>22.78</v>
      </c>
      <c r="CO6" s="22">
        <f t="shared" si="10"/>
        <v>24.16</v>
      </c>
      <c r="CP6" s="22">
        <f t="shared" si="10"/>
        <v>24.57</v>
      </c>
      <c r="CQ6" s="22">
        <f t="shared" si="10"/>
        <v>54.05</v>
      </c>
      <c r="CR6" s="22">
        <f t="shared" si="10"/>
        <v>54.43</v>
      </c>
      <c r="CS6" s="22">
        <f t="shared" si="10"/>
        <v>53.87</v>
      </c>
      <c r="CT6" s="22">
        <f t="shared" si="10"/>
        <v>50.1</v>
      </c>
      <c r="CU6" s="22">
        <f t="shared" si="10"/>
        <v>49.76</v>
      </c>
      <c r="CV6" s="21" t="str">
        <f>IF(CV7="","",IF(CV7="-","【-】","【"&amp;SUBSTITUTE(TEXT(CV7,"#,##0.00"),"-","△")&amp;"】"))</f>
        <v>【59.81】</v>
      </c>
      <c r="CW6" s="22">
        <f>IF(CW7="",NA(),CW7)</f>
        <v>71.930000000000007</v>
      </c>
      <c r="CX6" s="22">
        <f t="shared" ref="CX6:DF6" si="11">IF(CX7="",NA(),CX7)</f>
        <v>73.59</v>
      </c>
      <c r="CY6" s="22">
        <f t="shared" si="11"/>
        <v>74.459999999999994</v>
      </c>
      <c r="CZ6" s="22">
        <f t="shared" si="11"/>
        <v>74.819999999999993</v>
      </c>
      <c r="DA6" s="22">
        <f t="shared" si="11"/>
        <v>75.97</v>
      </c>
      <c r="DB6" s="22">
        <f t="shared" si="11"/>
        <v>80.510000000000005</v>
      </c>
      <c r="DC6" s="22">
        <f t="shared" si="11"/>
        <v>79.44</v>
      </c>
      <c r="DD6" s="22">
        <f t="shared" si="11"/>
        <v>79.489999999999995</v>
      </c>
      <c r="DE6" s="22">
        <f t="shared" si="11"/>
        <v>77.3</v>
      </c>
      <c r="DF6" s="22">
        <f t="shared" si="11"/>
        <v>76.64</v>
      </c>
      <c r="DG6" s="21" t="str">
        <f>IF(DG7="","",IF(DG7="-","【-】","【"&amp;SUBSTITUTE(TEXT(DG7,"#,##0.00"),"-","△")&amp;"】"))</f>
        <v>【89.42】</v>
      </c>
      <c r="DH6" s="22">
        <f>IF(DH7="",NA(),DH7)</f>
        <v>39.96</v>
      </c>
      <c r="DI6" s="22">
        <f t="shared" ref="DI6:DQ6" si="12">IF(DI7="",NA(),DI7)</f>
        <v>41.07</v>
      </c>
      <c r="DJ6" s="22">
        <f t="shared" si="12"/>
        <v>42.34</v>
      </c>
      <c r="DK6" s="22">
        <f t="shared" si="12"/>
        <v>43.01</v>
      </c>
      <c r="DL6" s="22">
        <f t="shared" si="12"/>
        <v>43.4</v>
      </c>
      <c r="DM6" s="22">
        <f t="shared" si="12"/>
        <v>49.12</v>
      </c>
      <c r="DN6" s="22">
        <f t="shared" si="12"/>
        <v>49.39</v>
      </c>
      <c r="DO6" s="22">
        <f t="shared" si="12"/>
        <v>50.75</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2">
        <f t="shared" si="13"/>
        <v>35.56</v>
      </c>
      <c r="DX6" s="22">
        <f t="shared" si="13"/>
        <v>16.760000000000002</v>
      </c>
      <c r="DY6" s="22">
        <f t="shared" si="13"/>
        <v>18.57</v>
      </c>
      <c r="DZ6" s="22">
        <f t="shared" si="13"/>
        <v>21.14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2">
        <f t="shared" si="14"/>
        <v>0.85</v>
      </c>
      <c r="EI6" s="22">
        <f t="shared" si="14"/>
        <v>0.42</v>
      </c>
      <c r="EJ6" s="22">
        <f t="shared" si="14"/>
        <v>0.44</v>
      </c>
      <c r="EK6" s="22">
        <f t="shared" si="14"/>
        <v>0.5</v>
      </c>
      <c r="EL6" s="22">
        <f t="shared" si="14"/>
        <v>0.56999999999999995</v>
      </c>
      <c r="EM6" s="22">
        <f t="shared" si="14"/>
        <v>0.56000000000000005</v>
      </c>
      <c r="EN6" s="21" t="str">
        <f>IF(EN7="","",IF(EN7="-","【-】","【"&amp;SUBSTITUTE(TEXT(EN7,"#,##0.00"),"-","△")&amp;"】"))</f>
        <v>【0.62】</v>
      </c>
    </row>
    <row r="7" spans="1:144" s="23" customFormat="1" x14ac:dyDescent="0.15">
      <c r="A7" s="15"/>
      <c r="B7" s="24">
        <v>2023</v>
      </c>
      <c r="C7" s="24">
        <v>24112</v>
      </c>
      <c r="D7" s="24">
        <v>46</v>
      </c>
      <c r="E7" s="24">
        <v>1</v>
      </c>
      <c r="F7" s="24">
        <v>0</v>
      </c>
      <c r="G7" s="24">
        <v>1</v>
      </c>
      <c r="H7" s="24" t="s">
        <v>93</v>
      </c>
      <c r="I7" s="24" t="s">
        <v>94</v>
      </c>
      <c r="J7" s="24" t="s">
        <v>95</v>
      </c>
      <c r="K7" s="24" t="s">
        <v>96</v>
      </c>
      <c r="L7" s="24" t="s">
        <v>97</v>
      </c>
      <c r="M7" s="24" t="s">
        <v>98</v>
      </c>
      <c r="N7" s="25" t="s">
        <v>99</v>
      </c>
      <c r="O7" s="25">
        <v>94.33</v>
      </c>
      <c r="P7" s="25">
        <v>100.65</v>
      </c>
      <c r="Q7" s="25">
        <v>3069</v>
      </c>
      <c r="R7" s="25">
        <v>9736</v>
      </c>
      <c r="S7" s="25">
        <v>252.58</v>
      </c>
      <c r="T7" s="25">
        <v>38.549999999999997</v>
      </c>
      <c r="U7" s="25">
        <v>9729</v>
      </c>
      <c r="V7" s="25">
        <v>119.83</v>
      </c>
      <c r="W7" s="25">
        <v>81.19</v>
      </c>
      <c r="X7" s="25">
        <v>117.5</v>
      </c>
      <c r="Y7" s="25">
        <v>116.59</v>
      </c>
      <c r="Z7" s="25">
        <v>116.63</v>
      </c>
      <c r="AA7" s="25">
        <v>110.96</v>
      </c>
      <c r="AB7" s="25">
        <v>117.21</v>
      </c>
      <c r="AC7" s="25">
        <v>108.46</v>
      </c>
      <c r="AD7" s="25">
        <v>109.02</v>
      </c>
      <c r="AE7" s="25">
        <v>107.81</v>
      </c>
      <c r="AF7" s="25">
        <v>104.82</v>
      </c>
      <c r="AG7" s="25">
        <v>106.46</v>
      </c>
      <c r="AH7" s="25">
        <v>108.24</v>
      </c>
      <c r="AI7" s="25">
        <v>0</v>
      </c>
      <c r="AJ7" s="25">
        <v>0</v>
      </c>
      <c r="AK7" s="25">
        <v>0</v>
      </c>
      <c r="AL7" s="25">
        <v>0</v>
      </c>
      <c r="AM7" s="25">
        <v>0</v>
      </c>
      <c r="AN7" s="25">
        <v>11.94</v>
      </c>
      <c r="AO7" s="25">
        <v>11</v>
      </c>
      <c r="AP7" s="25">
        <v>8.86</v>
      </c>
      <c r="AQ7" s="25">
        <v>26.73</v>
      </c>
      <c r="AR7" s="25">
        <v>27.85</v>
      </c>
      <c r="AS7" s="25">
        <v>1.5</v>
      </c>
      <c r="AT7" s="25">
        <v>191.34</v>
      </c>
      <c r="AU7" s="25">
        <v>195.37</v>
      </c>
      <c r="AV7" s="25">
        <v>257.5</v>
      </c>
      <c r="AW7" s="25">
        <v>169.06</v>
      </c>
      <c r="AX7" s="25">
        <v>238.4</v>
      </c>
      <c r="AY7" s="25">
        <v>362.93</v>
      </c>
      <c r="AZ7" s="25">
        <v>371.81</v>
      </c>
      <c r="BA7" s="25">
        <v>384.23</v>
      </c>
      <c r="BB7" s="25">
        <v>310.01</v>
      </c>
      <c r="BC7" s="25">
        <v>311.12</v>
      </c>
      <c r="BD7" s="25">
        <v>243.36</v>
      </c>
      <c r="BE7" s="25">
        <v>258.3</v>
      </c>
      <c r="BF7" s="25">
        <v>219.72</v>
      </c>
      <c r="BG7" s="25">
        <v>184.03</v>
      </c>
      <c r="BH7" s="25">
        <v>141.41999999999999</v>
      </c>
      <c r="BI7" s="25">
        <v>105.86</v>
      </c>
      <c r="BJ7" s="25">
        <v>439.05</v>
      </c>
      <c r="BK7" s="25">
        <v>465.85</v>
      </c>
      <c r="BL7" s="25">
        <v>439.43</v>
      </c>
      <c r="BM7" s="25">
        <v>538.33000000000004</v>
      </c>
      <c r="BN7" s="25">
        <v>515.14</v>
      </c>
      <c r="BO7" s="25">
        <v>265.93</v>
      </c>
      <c r="BP7" s="25">
        <v>115.84</v>
      </c>
      <c r="BQ7" s="25">
        <v>118.44</v>
      </c>
      <c r="BR7" s="25">
        <v>117.5</v>
      </c>
      <c r="BS7" s="25">
        <v>109.89</v>
      </c>
      <c r="BT7" s="25">
        <v>117.88</v>
      </c>
      <c r="BU7" s="25">
        <v>95.26</v>
      </c>
      <c r="BV7" s="25">
        <v>92.39</v>
      </c>
      <c r="BW7" s="25">
        <v>94.41</v>
      </c>
      <c r="BX7" s="25">
        <v>82.29</v>
      </c>
      <c r="BY7" s="25">
        <v>84.16</v>
      </c>
      <c r="BZ7" s="25">
        <v>97.82</v>
      </c>
      <c r="CA7" s="25">
        <v>138.36000000000001</v>
      </c>
      <c r="CB7" s="25">
        <v>136.77000000000001</v>
      </c>
      <c r="CC7" s="25">
        <v>138.69999999999999</v>
      </c>
      <c r="CD7" s="25">
        <v>146.41999999999999</v>
      </c>
      <c r="CE7" s="25">
        <v>135.78</v>
      </c>
      <c r="CF7" s="25">
        <v>192.82</v>
      </c>
      <c r="CG7" s="25">
        <v>192.98</v>
      </c>
      <c r="CH7" s="25">
        <v>192.13</v>
      </c>
      <c r="CI7" s="25">
        <v>230.85</v>
      </c>
      <c r="CJ7" s="25">
        <v>230.21</v>
      </c>
      <c r="CK7" s="25">
        <v>177.56</v>
      </c>
      <c r="CL7" s="25">
        <v>23.79</v>
      </c>
      <c r="CM7" s="25">
        <v>23.32</v>
      </c>
      <c r="CN7" s="25">
        <v>22.78</v>
      </c>
      <c r="CO7" s="25">
        <v>24.16</v>
      </c>
      <c r="CP7" s="25">
        <v>24.57</v>
      </c>
      <c r="CQ7" s="25">
        <v>54.05</v>
      </c>
      <c r="CR7" s="25">
        <v>54.43</v>
      </c>
      <c r="CS7" s="25">
        <v>53.87</v>
      </c>
      <c r="CT7" s="25">
        <v>50.1</v>
      </c>
      <c r="CU7" s="25">
        <v>49.76</v>
      </c>
      <c r="CV7" s="25">
        <v>59.81</v>
      </c>
      <c r="CW7" s="25">
        <v>71.930000000000007</v>
      </c>
      <c r="CX7" s="25">
        <v>73.59</v>
      </c>
      <c r="CY7" s="25">
        <v>74.459999999999994</v>
      </c>
      <c r="CZ7" s="25">
        <v>74.819999999999993</v>
      </c>
      <c r="DA7" s="25">
        <v>75.97</v>
      </c>
      <c r="DB7" s="25">
        <v>80.510000000000005</v>
      </c>
      <c r="DC7" s="25">
        <v>79.44</v>
      </c>
      <c r="DD7" s="25">
        <v>79.489999999999995</v>
      </c>
      <c r="DE7" s="25">
        <v>77.3</v>
      </c>
      <c r="DF7" s="25">
        <v>76.64</v>
      </c>
      <c r="DG7" s="25">
        <v>89.42</v>
      </c>
      <c r="DH7" s="25">
        <v>39.96</v>
      </c>
      <c r="DI7" s="25">
        <v>41.07</v>
      </c>
      <c r="DJ7" s="25">
        <v>42.34</v>
      </c>
      <c r="DK7" s="25">
        <v>43.01</v>
      </c>
      <c r="DL7" s="25">
        <v>43.4</v>
      </c>
      <c r="DM7" s="25">
        <v>49.12</v>
      </c>
      <c r="DN7" s="25">
        <v>49.39</v>
      </c>
      <c r="DO7" s="25">
        <v>50.75</v>
      </c>
      <c r="DP7" s="25">
        <v>50.02</v>
      </c>
      <c r="DQ7" s="25">
        <v>51.38</v>
      </c>
      <c r="DR7" s="25">
        <v>52.02</v>
      </c>
      <c r="DS7" s="25">
        <v>0</v>
      </c>
      <c r="DT7" s="25">
        <v>0</v>
      </c>
      <c r="DU7" s="25">
        <v>0</v>
      </c>
      <c r="DV7" s="25">
        <v>0</v>
      </c>
      <c r="DW7" s="25">
        <v>35.56</v>
      </c>
      <c r="DX7" s="25">
        <v>16.760000000000002</v>
      </c>
      <c r="DY7" s="25">
        <v>18.57</v>
      </c>
      <c r="DZ7" s="25">
        <v>21.14</v>
      </c>
      <c r="EA7" s="25">
        <v>19.510000000000002</v>
      </c>
      <c r="EB7" s="25">
        <v>21.6</v>
      </c>
      <c r="EC7" s="25">
        <v>25.37</v>
      </c>
      <c r="ED7" s="25">
        <v>0</v>
      </c>
      <c r="EE7" s="25">
        <v>0</v>
      </c>
      <c r="EF7" s="25">
        <v>0</v>
      </c>
      <c r="EG7" s="25">
        <v>0</v>
      </c>
      <c r="EH7" s="25">
        <v>0.85</v>
      </c>
      <c r="EI7" s="25">
        <v>0.42</v>
      </c>
      <c r="EJ7" s="25">
        <v>0.44</v>
      </c>
      <c r="EK7" s="25">
        <v>0.5</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A5510D</cp:lastModifiedBy>
  <cp:lastPrinted>2025-02-04T00:53:54Z</cp:lastPrinted>
  <dcterms:created xsi:type="dcterms:W3CDTF">2025-01-24T06:44:01Z</dcterms:created>
  <dcterms:modified xsi:type="dcterms:W3CDTF">2025-02-04T00:53:56Z</dcterms:modified>
  <cp:category/>
</cp:coreProperties>
</file>