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JOUGESUIDOU-1\disk1\jougesuidou1\jougesuidou\共有(手動コピー)\R06\23_県市町村課\R07.02.04_公営企業に係る経営比較分析表（R5決算）の分析等について\提出用\"/>
    </mc:Choice>
  </mc:AlternateContent>
  <xr:revisionPtr revIDLastSave="0" documentId="13_ncr:1_{F331DD74-043D-4075-A19B-5A26A2AAF0E4}" xr6:coauthVersionLast="47" xr6:coauthVersionMax="47" xr10:uidLastSave="{00000000-0000-0000-0000-000000000000}"/>
  <workbookProtection workbookAlgorithmName="SHA-512" workbookHashValue="91ZgFbk3ihZ6nUMYsxRPpRMpzOi81I9pmZmCmJZP1sju4oTVwbbVCzZWzBP5QOYAbpMDP5jmdqAcIEz0QOREBA==" workbookSaltValue="/825DC6i1ZILrBcNrJADV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I10" i="4"/>
  <c r="AL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<sst xmlns="http://schemas.openxmlformats.org/spreadsheetml/2006/main" count="231" uniqueCount="115">
  <si>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</si>
  <si>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</si>
  <si>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</si>
  <si>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</si>
  <si>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</si>
  <si>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</si>
  <si>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</si>
  <si>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</si>
  <si>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</si>
  <si>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</si>
  <si>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</si>
  <si>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</si>
  <si>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</si>
  <si>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</si>
  <si>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</si>
  <si>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</si>
  <si>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</si>
  <si>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</si>
  <si>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</si>
  <si>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</si>
  <si>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</si>
  <si>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</si>
  <si>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</si>
  <si>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</si>
  <si>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</si>
  <si>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</si>
  <si>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</si>
  <si>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</si>
  <si>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</si>
  <si>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</si>
  <si>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</si>
  <si>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</si>
  <si>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</si>
  <si>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</si>
  <si>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</si>
  <si>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</si>
  <si>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</si>
  <si>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</si>
  <si>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</si>
  <si>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</si>
  <si>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</si>
  <si>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</si>
  <si>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</si>
  <si>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</si>
  <si>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</si>
  <si>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</si>
  <si>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</si>
  <si>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</si>
  <si>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</si>
  <si>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</si>
  <si>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</si>
  <si>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</si>
  <si>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</si>
  <si>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</si>
  <si>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</si>
  <si>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</si>
  <si>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</si>
  <si>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</si>
  <si>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</si>
  <si>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</si>
  <si>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</si>
  <si>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</si>
  <si>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</si>
  <si>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</si>
  <si>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</si>
  <si>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</si>
  <si>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</si>
  <si>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</si>
  <si>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</si>
  <si>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</si>
  <si>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</si>
  <si>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</si>
  <si>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</si>
  <si>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</si>
  <si>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</si>
  <si>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</si>
  <si>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</si>
  <si>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</si>
  <si>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</si>
  <si>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</si>
  <si>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</si>
  <si>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</si>
  <si>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</si>
  <si>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</si>
  <si>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</si>
  <si>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</si>
  <si>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</si>
  <si>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</si>
  <si>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</si>
  <si>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</si>
  <si>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</si>
  <si>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</si>
  <si>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</si>
  <si>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</si>
  <si>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</si>
  <si>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</si>
  <si>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</si>
  <si>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</si>
  <si>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</si>
  <si>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</si>
  <si>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</si>
  <si>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</si>
  <si>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</si>
  <si>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</si>
  <si>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</si>
  <si>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</si>
  <si>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</si>
  <si>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</si>
  <si>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</si>
  <si>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</si>
  <si>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</si>
  <si>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</si>
  <si>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公共下水道の供用開始は平成14年からであり、比較的新しい施設だが、老朽化による設備の不具合が見受けられます。
　ストックマネジメント計画に沿った施設の点検、改築更新を進めていきます。</t>
    <rPh sb="1" eb="3">
      <t>コウキョウ</t>
    </rPh>
    <rPh sb="3" eb="6">
      <t>ゲスイドウ</t>
    </rPh>
    <rPh sb="7" eb="9">
      <t>キョウヨウ</t>
    </rPh>
    <rPh sb="9" eb="11">
      <t>カイシ</t>
    </rPh>
    <rPh sb="12" eb="14">
      <t>ヘイセイ</t>
    </rPh>
    <rPh sb="16" eb="17">
      <t>ネン</t>
    </rPh>
    <rPh sb="23" eb="26">
      <t>ヒカクテキ</t>
    </rPh>
    <rPh sb="26" eb="27">
      <t>アタラ</t>
    </rPh>
    <rPh sb="29" eb="31">
      <t>シセツ</t>
    </rPh>
    <rPh sb="34" eb="37">
      <t>ロウキュウカ</t>
    </rPh>
    <rPh sb="40" eb="42">
      <t>セツビ</t>
    </rPh>
    <rPh sb="43" eb="46">
      <t>フグアイ</t>
    </rPh>
    <rPh sb="47" eb="49">
      <t>ミウ</t>
    </rPh>
    <rPh sb="68" eb="70">
      <t>ケイカク</t>
    </rPh>
    <rPh sb="71" eb="72">
      <t>ソ</t>
    </rPh>
    <rPh sb="74" eb="76">
      <t>シセツ</t>
    </rPh>
    <rPh sb="77" eb="79">
      <t>テンケン</t>
    </rPh>
    <rPh sb="80" eb="82">
      <t>カイチク</t>
    </rPh>
    <rPh sb="82" eb="84">
      <t>コウシン</t>
    </rPh>
    <rPh sb="85" eb="86">
      <t>スス</t>
    </rPh>
    <phoneticPr fontId="4"/>
  </si>
  <si>
    <t>　整備が概ね完了し、水洗化率も高い水準となっているが、経費の回収を使用料で賄うことが出来ず、一般会計からの繰入金に依存している状況です。
　維持管理の効率化を図り、コストの増加を抑制しつつ、人口減少による使用料の減少が見込まれるため、今後は使用料の改定についても検討を行っていきます。</t>
    <rPh sb="1" eb="3">
      <t>セイビ</t>
    </rPh>
    <rPh sb="4" eb="5">
      <t>オオム</t>
    </rPh>
    <rPh sb="6" eb="8">
      <t>カンリョウ</t>
    </rPh>
    <rPh sb="10" eb="13">
      <t>スイセンカ</t>
    </rPh>
    <rPh sb="13" eb="14">
      <t>リツ</t>
    </rPh>
    <rPh sb="15" eb="16">
      <t>タカ</t>
    </rPh>
    <rPh sb="17" eb="19">
      <t>スイジュン</t>
    </rPh>
    <rPh sb="27" eb="29">
      <t>ケイヒ</t>
    </rPh>
    <rPh sb="30" eb="32">
      <t>カイシュウ</t>
    </rPh>
    <rPh sb="33" eb="36">
      <t>シヨウリョウ</t>
    </rPh>
    <rPh sb="37" eb="38">
      <t>マカナ</t>
    </rPh>
    <rPh sb="42" eb="44">
      <t>デキ</t>
    </rPh>
    <rPh sb="46" eb="48">
      <t>イッパン</t>
    </rPh>
    <rPh sb="48" eb="50">
      <t>カイケイ</t>
    </rPh>
    <rPh sb="53" eb="56">
      <t>クリイレキン</t>
    </rPh>
    <rPh sb="57" eb="59">
      <t>イゾン</t>
    </rPh>
    <rPh sb="63" eb="65">
      <t>ジョウキョウ</t>
    </rPh>
    <rPh sb="71" eb="73">
      <t>イジ</t>
    </rPh>
    <rPh sb="73" eb="75">
      <t>カンリ</t>
    </rPh>
    <rPh sb="76" eb="79">
      <t>コウリツカ</t>
    </rPh>
    <rPh sb="80" eb="81">
      <t>ハカ</t>
    </rPh>
    <rPh sb="87" eb="89">
      <t>ゾウカ</t>
    </rPh>
    <rPh sb="90" eb="92">
      <t>ヨクセイ</t>
    </rPh>
    <rPh sb="96" eb="98">
      <t>ジンコウ</t>
    </rPh>
    <rPh sb="98" eb="100">
      <t>ゲンショウ</t>
    </rPh>
    <rPh sb="103" eb="106">
      <t>シヨウリョウ</t>
    </rPh>
    <rPh sb="107" eb="109">
      <t>ゲンショウ</t>
    </rPh>
    <rPh sb="110" eb="112">
      <t>ミコ</t>
    </rPh>
    <rPh sb="118" eb="120">
      <t>コンゴ</t>
    </rPh>
    <rPh sb="121" eb="124">
      <t>シヨウリョウ</t>
    </rPh>
    <rPh sb="125" eb="127">
      <t>カイテイ</t>
    </rPh>
    <rPh sb="132" eb="134">
      <t>ケントウ</t>
    </rPh>
    <rPh sb="135" eb="136">
      <t>オコナ</t>
    </rPh>
    <phoneticPr fontId="4"/>
  </si>
  <si>
    <t xml:space="preserve"> 経常収支比率は100％を超えているが、ほぼ横ばいであり、経費回収率は徐々に増加傾向ではあるが、使用料が低額なため使用料によって必要経費を賄うことが出来ていない状況で、一般会計からの繰入金に依存している状況です。
　累積欠損金比率は、公営企業会計へ移行した際の欠損金であり、徐々に減少傾向であります。しかし、依然として高い指標となっているため、経費回収率を高める等の改善が必要です。
　汚水処理原価は、類似団体と比較して高い水準であるが、農業集落排水との統合等により年々減少傾向です。</t>
    <rPh sb="1" eb="3">
      <t>ケイジョウ</t>
    </rPh>
    <rPh sb="3" eb="5">
      <t>シュウシ</t>
    </rPh>
    <rPh sb="5" eb="7">
      <t>ヒリツ</t>
    </rPh>
    <rPh sb="13" eb="14">
      <t>コ</t>
    </rPh>
    <rPh sb="22" eb="23">
      <t>ヨコ</t>
    </rPh>
    <rPh sb="29" eb="34">
      <t>ケイヒカイシュウリツ</t>
    </rPh>
    <rPh sb="35" eb="37">
      <t>ジョジョ</t>
    </rPh>
    <rPh sb="38" eb="40">
      <t>ゾウカ</t>
    </rPh>
    <rPh sb="40" eb="42">
      <t>ケイコウ</t>
    </rPh>
    <rPh sb="48" eb="51">
      <t>シヨウリョウ</t>
    </rPh>
    <rPh sb="52" eb="54">
      <t>テイガク</t>
    </rPh>
    <rPh sb="57" eb="60">
      <t>シヨウリョウ</t>
    </rPh>
    <rPh sb="64" eb="68">
      <t>ヒツヨウケイヒ</t>
    </rPh>
    <rPh sb="69" eb="70">
      <t>マカナ</t>
    </rPh>
    <rPh sb="74" eb="76">
      <t>デキ</t>
    </rPh>
    <rPh sb="80" eb="82">
      <t>ジョウキョウ</t>
    </rPh>
    <rPh sb="84" eb="86">
      <t>イッパン</t>
    </rPh>
    <rPh sb="86" eb="88">
      <t>カイケイ</t>
    </rPh>
    <rPh sb="91" eb="94">
      <t>クリイレキン</t>
    </rPh>
    <rPh sb="95" eb="97">
      <t>イゾン</t>
    </rPh>
    <rPh sb="101" eb="103">
      <t>ジョウキョウ</t>
    </rPh>
    <rPh sb="109" eb="111">
      <t>ルイセキ</t>
    </rPh>
    <rPh sb="111" eb="114">
      <t>ケッソンキン</t>
    </rPh>
    <rPh sb="114" eb="116">
      <t>ヒリツ</t>
    </rPh>
    <rPh sb="118" eb="120">
      <t>コウエイ</t>
    </rPh>
    <rPh sb="120" eb="122">
      <t>キギョウ</t>
    </rPh>
    <rPh sb="122" eb="124">
      <t>カイケイ</t>
    </rPh>
    <rPh sb="125" eb="127">
      <t>イコウ</t>
    </rPh>
    <rPh sb="129" eb="130">
      <t>サイ</t>
    </rPh>
    <rPh sb="131" eb="134">
      <t>ケッソンキン</t>
    </rPh>
    <rPh sb="138" eb="140">
      <t>ジョジョ</t>
    </rPh>
    <rPh sb="141" eb="143">
      <t>ゲンショウ</t>
    </rPh>
    <rPh sb="143" eb="145">
      <t>ケイコウ</t>
    </rPh>
    <rPh sb="155" eb="157">
      <t>イゼン</t>
    </rPh>
    <rPh sb="160" eb="161">
      <t>タカ</t>
    </rPh>
    <rPh sb="162" eb="164">
      <t>シヒョウ</t>
    </rPh>
    <rPh sb="173" eb="175">
      <t>ケイヒ</t>
    </rPh>
    <rPh sb="175" eb="178">
      <t>カイシュウリツ</t>
    </rPh>
    <rPh sb="179" eb="180">
      <t>タカ</t>
    </rPh>
    <rPh sb="182" eb="183">
      <t>トウ</t>
    </rPh>
    <rPh sb="184" eb="186">
      <t>カイゼン</t>
    </rPh>
    <rPh sb="187" eb="189">
      <t>ヒツヨウ</t>
    </rPh>
    <rPh sb="195" eb="199">
      <t>オスイショリ</t>
    </rPh>
    <rPh sb="199" eb="201">
      <t>ゲンカ</t>
    </rPh>
    <rPh sb="203" eb="205">
      <t>ルイジ</t>
    </rPh>
    <rPh sb="205" eb="207">
      <t>ダンタイ</t>
    </rPh>
    <rPh sb="208" eb="210">
      <t>ヒカク</t>
    </rPh>
    <rPh sb="212" eb="213">
      <t>タカ</t>
    </rPh>
    <rPh sb="214" eb="216">
      <t>スイジュン</t>
    </rPh>
    <rPh sb="221" eb="223">
      <t>ノウギョウ</t>
    </rPh>
    <rPh sb="223" eb="225">
      <t>シュウラク</t>
    </rPh>
    <rPh sb="225" eb="227">
      <t>ハイスイ</t>
    </rPh>
    <rPh sb="229" eb="231">
      <t>トウゴウ</t>
    </rPh>
    <rPh sb="231" eb="232">
      <t>トウ</t>
    </rPh>
    <rPh sb="235" eb="237">
      <t>ネンネン</t>
    </rPh>
    <rPh sb="237" eb="239">
      <t>ゲンショウ</t>
    </rPh>
    <rPh sb="239" eb="24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</si>
</sst>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46-45E0-BE99-A0BD06FC9E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2646-45E0-BE99-A0BD06FC9E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formatCode="#,##0.00;&quot;△&quot;#,##0.00;&quot;-&quot;">
                  <c:v>60.31</c:v>
                </c:pt>
                <c:pt idx="3" formatCode="#,##0.00;&quot;△&quot;#,##0.00;&quot;-&quot;">
                  <c:v>61.38</c:v>
                </c:pt>
                <c:pt idx="4" formatCode="#,##0.00;&quot;△&quot;#,##0.00;&quot;-&quot;">
                  <c:v>56.57</c:v>
                </c:pt>
              </c:numCache>
            </c:numRef>
          </c:val>
          <c:extLst>
            <c:ext xmlns:c16="http://schemas.microsoft.com/office/drawing/2014/chart" uri="{C3380CC4-5D6E-409C-BE32-E72D297353CC}">
              <c16:uniqueId val="{00000000-8269-4969-A43B-EA60C01692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8269-4969-A43B-EA60C01692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90.35</c:v>
                </c:pt>
                <c:pt idx="1">
                  <c:v>89.92</c:v>
                </c:pt>
                <c:pt idx="2">
                  <c:v>91.47</c:v>
                </c:pt>
                <c:pt idx="3">
                  <c:v>93.51</c:v>
                </c:pt>
                <c:pt idx="4">
                  <c:v>93.92</c:v>
                </c:pt>
              </c:numCache>
            </c:numRef>
          </c:val>
          <c:extLst>
            <c:ext xmlns:c16="http://schemas.microsoft.com/office/drawing/2014/chart" uri="{C3380CC4-5D6E-409C-BE32-E72D297353CC}">
              <c16:uniqueId val="{00000000-D27C-4BA7-B238-B9902E31BC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D27C-4BA7-B238-B9902E31BC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100.15</c:v>
                </c:pt>
                <c:pt idx="1">
                  <c:v>100.53</c:v>
                </c:pt>
                <c:pt idx="2">
                  <c:v>100.21</c:v>
                </c:pt>
                <c:pt idx="3">
                  <c:v>100.65</c:v>
                </c:pt>
                <c:pt idx="4">
                  <c:v>100.11</c:v>
                </c:pt>
              </c:numCache>
            </c:numRef>
          </c:val>
          <c:extLst>
            <c:ext xmlns:c16="http://schemas.microsoft.com/office/drawing/2014/chart" uri="{C3380CC4-5D6E-409C-BE32-E72D297353CC}">
              <c16:uniqueId val="{00000000-3194-4EE6-91C4-5E7CAEF434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109.21</c:v>
                </c:pt>
                <c:pt idx="1">
                  <c:v>107.81</c:v>
                </c:pt>
                <c:pt idx="2">
                  <c:v>107.54</c:v>
                </c:pt>
                <c:pt idx="3">
                  <c:v>107.19</c:v>
                </c:pt>
                <c:pt idx="4">
                  <c:v>107.04</c:v>
                </c:pt>
              </c:numCache>
            </c:numRef>
          </c:val>
          <c:smooth val="0"/>
          <c:extLst>
            <c:ext xmlns:c16="http://schemas.microsoft.com/office/drawing/2014/chart" uri="{C3380CC4-5D6E-409C-BE32-E72D297353CC}">
              <c16:uniqueId val="{00000001-3194-4EE6-91C4-5E7CAEF434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34.130000000000003</c:v>
                </c:pt>
                <c:pt idx="1">
                  <c:v>35.39</c:v>
                </c:pt>
                <c:pt idx="2">
                  <c:v>37.549999999999997</c:v>
                </c:pt>
                <c:pt idx="3">
                  <c:v>39.46</c:v>
                </c:pt>
                <c:pt idx="4">
                  <c:v>41.31</c:v>
                </c:pt>
              </c:numCache>
            </c:numRef>
          </c:val>
          <c:extLst>
            <c:ext xmlns:c16="http://schemas.microsoft.com/office/drawing/2014/chart" uri="{C3380CC4-5D6E-409C-BE32-E72D297353CC}">
              <c16:uniqueId val="{00000000-C1F0-43D9-941A-AD7A69AC9C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c:v>
                </c:pt>
                <c:pt idx="1">
                  <c:v>19.93</c:v>
                </c:pt>
                <c:pt idx="2">
                  <c:v>21.94</c:v>
                </c:pt>
                <c:pt idx="3">
                  <c:v>22.89</c:v>
                </c:pt>
                <c:pt idx="4">
                  <c:v>23.37</c:v>
                </c:pt>
              </c:numCache>
            </c:numRef>
          </c:val>
          <c:smooth val="0"/>
          <c:extLst>
            <c:ext xmlns:c16="http://schemas.microsoft.com/office/drawing/2014/chart" uri="{C3380CC4-5D6E-409C-BE32-E72D297353CC}">
              <c16:uniqueId val="{00000001-C1F0-43D9-941A-AD7A69AC9C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AF-4B21-8F76-DAC04665AE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0AF-4B21-8F76-DAC04665AE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397.39</c:v>
                </c:pt>
                <c:pt idx="1">
                  <c:v>351.1</c:v>
                </c:pt>
                <c:pt idx="2">
                  <c:v>354.21</c:v>
                </c:pt>
                <c:pt idx="3">
                  <c:v>335.38</c:v>
                </c:pt>
                <c:pt idx="4">
                  <c:v>331.58</c:v>
                </c:pt>
              </c:numCache>
            </c:numRef>
          </c:val>
          <c:extLst>
            <c:ext xmlns:c16="http://schemas.microsoft.com/office/drawing/2014/chart" uri="{C3380CC4-5D6E-409C-BE32-E72D297353CC}">
              <c16:uniqueId val="{00000000-D320-4AAB-9757-3B68E1DF44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15.73</c:v>
                </c:pt>
                <c:pt idx="1">
                  <c:v>18.2</c:v>
                </c:pt>
                <c:pt idx="2">
                  <c:v>19.059999999999999</c:v>
                </c:pt>
                <c:pt idx="3">
                  <c:v>31.07</c:v>
                </c:pt>
                <c:pt idx="4">
                  <c:v>37.43</c:v>
                </c:pt>
              </c:numCache>
            </c:numRef>
          </c:val>
          <c:smooth val="0"/>
          <c:extLst>
            <c:ext xmlns:c16="http://schemas.microsoft.com/office/drawing/2014/chart" uri="{C3380CC4-5D6E-409C-BE32-E72D297353CC}">
              <c16:uniqueId val="{00000001-D320-4AAB-9757-3B68E1DF44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117.75</c:v>
                </c:pt>
                <c:pt idx="1">
                  <c:v>118.22</c:v>
                </c:pt>
                <c:pt idx="2">
                  <c:v>116.41</c:v>
                </c:pt>
                <c:pt idx="3">
                  <c:v>95.7</c:v>
                </c:pt>
                <c:pt idx="4">
                  <c:v>97.01</c:v>
                </c:pt>
              </c:numCache>
            </c:numRef>
          </c:val>
          <c:extLst>
            <c:ext xmlns:c16="http://schemas.microsoft.com/office/drawing/2014/chart" uri="{C3380CC4-5D6E-409C-BE32-E72D297353CC}">
              <c16:uniqueId val="{00000000-1AF7-45A1-9A4E-8613C1C150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57.26</c:v>
                </c:pt>
                <c:pt idx="1">
                  <c:v>48.56</c:v>
                </c:pt>
                <c:pt idx="2">
                  <c:v>47.58</c:v>
                </c:pt>
                <c:pt idx="3">
                  <c:v>51.09</c:v>
                </c:pt>
                <c:pt idx="4">
                  <c:v>57.42</c:v>
                </c:pt>
              </c:numCache>
            </c:numRef>
          </c:val>
          <c:smooth val="0"/>
          <c:extLst>
            <c:ext xmlns:c16="http://schemas.microsoft.com/office/drawing/2014/chart" uri="{C3380CC4-5D6E-409C-BE32-E72D297353CC}">
              <c16:uniqueId val="{00000001-1AF7-45A1-9A4E-8613C1C150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80-4CDA-913C-438005EC7B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3280-4CDA-913C-438005EC7B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15.92</c:v>
                </c:pt>
                <c:pt idx="1">
                  <c:v>20.420000000000002</c:v>
                </c:pt>
                <c:pt idx="2">
                  <c:v>21.82</c:v>
                </c:pt>
                <c:pt idx="3">
                  <c:v>24.51</c:v>
                </c:pt>
                <c:pt idx="4">
                  <c:v>26.3</c:v>
                </c:pt>
              </c:numCache>
            </c:numRef>
          </c:val>
          <c:extLst>
            <c:ext xmlns:c16="http://schemas.microsoft.com/office/drawing/2014/chart" uri="{C3380CC4-5D6E-409C-BE32-E72D297353CC}">
              <c16:uniqueId val="{00000000-D4DF-4177-A6B4-205C4C95CE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D4DF-4177-A6B4-205C4C95CE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463.28</c:v>
                </c:pt>
                <c:pt idx="1">
                  <c:v>345.67</c:v>
                </c:pt>
                <c:pt idx="2">
                  <c:v>323.83</c:v>
                </c:pt>
                <c:pt idx="3">
                  <c:v>287.99</c:v>
                </c:pt>
                <c:pt idx="4">
                  <c:v>268.79000000000002</c:v>
                </c:pt>
              </c:numCache>
            </c:numRef>
          </c:val>
          <c:extLst>
            <c:ext xmlns:c16="http://schemas.microsoft.com/office/drawing/2014/chart" uri="{C3380CC4-5D6E-409C-BE32-E72D297353CC}">
              <c16:uniqueId val="{00000000-19E7-44F1-A016-413BA7A4B9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19E7-44F1-A016-413BA7A4B9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2" zoomScale="115" zoomScaleNormal="11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六ケ所村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9736</v>
      </c>
      <c r="AM8" s="41"/>
      <c r="AN8" s="41"/>
      <c r="AO8" s="41"/>
      <c r="AP8" s="41"/>
      <c r="AQ8" s="41"/>
      <c r="AR8" s="41"/>
      <c r="AS8" s="41"/>
      <c r="AT8" s="34">
        <f>データ!T6</f>
        <v>252.58</v>
      </c>
      <c r="AU8" s="34"/>
      <c r="AV8" s="34"/>
      <c r="AW8" s="34"/>
      <c r="AX8" s="34"/>
      <c r="AY8" s="34"/>
      <c r="AZ8" s="34"/>
      <c r="BA8" s="34"/>
      <c r="BB8" s="34">
        <f>データ!U6</f>
        <v>38.549999999999997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59.84</v>
      </c>
      <c r="J10" s="34"/>
      <c r="K10" s="34"/>
      <c r="L10" s="34"/>
      <c r="M10" s="34"/>
      <c r="N10" s="34"/>
      <c r="O10" s="34"/>
      <c r="P10" s="34">
        <f>データ!P6</f>
        <v>60.08</v>
      </c>
      <c r="Q10" s="34"/>
      <c r="R10" s="34"/>
      <c r="S10" s="34"/>
      <c r="T10" s="34"/>
      <c r="U10" s="34"/>
      <c r="V10" s="34"/>
      <c r="W10" s="34">
        <f>データ!Q6</f>
        <v>96.37</v>
      </c>
      <c r="X10" s="34"/>
      <c r="Y10" s="34"/>
      <c r="Z10" s="34"/>
      <c r="AA10" s="34"/>
      <c r="AB10" s="34"/>
      <c r="AC10" s="34"/>
      <c r="AD10" s="41">
        <f>データ!R6</f>
        <v>1397</v>
      </c>
      <c r="AE10" s="41"/>
      <c r="AF10" s="41"/>
      <c r="AG10" s="41"/>
      <c r="AH10" s="41"/>
      <c r="AI10" s="41"/>
      <c r="AJ10" s="41"/>
      <c r="AK10" s="2"/>
      <c r="AL10" s="41">
        <f>データ!V6</f>
        <v>5807</v>
      </c>
      <c r="AM10" s="41"/>
      <c r="AN10" s="41"/>
      <c r="AO10" s="41"/>
      <c r="AP10" s="41"/>
      <c r="AQ10" s="41"/>
      <c r="AR10" s="41"/>
      <c r="AS10" s="41"/>
      <c r="AT10" s="34">
        <f>データ!W6</f>
        <v>4.3099999999999996</v>
      </c>
      <c r="AU10" s="34"/>
      <c r="AV10" s="34"/>
      <c r="AW10" s="34"/>
      <c r="AX10" s="34"/>
      <c r="AY10" s="34"/>
      <c r="AZ10" s="34"/>
      <c r="BA10" s="34"/>
      <c r="BB10" s="34">
        <f>データ!X6</f>
        <v>1347.33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WIOO+zrQ2EEiLaaehiZHzoaZxMuO/vDie3CF6rn6gQbkPoQLFCc20X8UtbN+fYpSQ17Io7nmhNpBk6PU4clpcA==" saltValue="CO2gxCafT8iT7cnTJERZq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24112</v>
      </c>
      <c r="D6" s="19">
        <f t="shared" si="3"/>
        <v>46</v>
      </c>
      <c r="E6" s="19">
        <f t="shared" si="3"/>
        <v>17</v>
      </c>
      <c r="F6" s="19">
        <f t="shared" si="3"/>
        <v>1</v>
      </c>
      <c r="G6" s="19">
        <f t="shared" si="3"/>
        <v>0</v>
      </c>
      <c r="H6" s="19" t="str">
        <f t="shared" si="3"/>
        <v>青森県　六ケ所村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59.84</v>
      </c>
      <c r="P6" s="20">
        <f t="shared" si="3"/>
        <v>60.08</v>
      </c>
      <c r="Q6" s="20">
        <f t="shared" si="3"/>
        <v>96.37</v>
      </c>
      <c r="R6" s="20">
        <f t="shared" si="3"/>
        <v>1397</v>
      </c>
      <c r="S6" s="20">
        <f t="shared" si="3"/>
        <v>9736</v>
      </c>
      <c r="T6" s="20">
        <f t="shared" si="3"/>
        <v>252.58</v>
      </c>
      <c r="U6" s="20">
        <f t="shared" si="3"/>
        <v>38.549999999999997</v>
      </c>
      <c r="V6" s="20">
        <f t="shared" si="3"/>
        <v>5807</v>
      </c>
      <c r="W6" s="20">
        <f t="shared" si="3"/>
        <v>4.3099999999999996</v>
      </c>
      <c r="X6" s="20">
        <f t="shared" si="3"/>
        <v>1347.33</v>
      </c>
      <c r="Y6" s="21">
        <f>IF(Y7="",NA(),Y7)</f>
        <v>100.15</v>
      </c>
      <c r="Z6" s="21">
        <f t="shared" ref="Z6:AH6" si="4">IF(Z7="",NA(),Z7)</f>
        <v>100.53</v>
      </c>
      <c r="AA6" s="21">
        <f t="shared" si="4"/>
        <v>100.21</v>
      </c>
      <c r="AB6" s="21">
        <f t="shared" si="4"/>
        <v>100.65</v>
      </c>
      <c r="AC6" s="21">
        <f t="shared" si="4"/>
        <v>100.11</v>
      </c>
      <c r="AD6" s="21">
        <f t="shared" si="4"/>
        <v>109.21</v>
      </c>
      <c r="AE6" s="21">
        <f t="shared" si="4"/>
        <v>107.81</v>
      </c>
      <c r="AF6" s="21">
        <f t="shared" si="4"/>
        <v>107.54</v>
      </c>
      <c r="AG6" s="21">
        <f t="shared" si="4"/>
        <v>107.19</v>
      </c>
      <c r="AH6" s="21">
        <f t="shared" si="4"/>
        <v>107.04</v>
      </c>
      <c r="AI6" s="20" t="str">
        <f>IF(AI7="","",IF(AI7="-","【-】","【"&amp;SUBSTITUTE(TEXT(AI7,"#,##0.00"),"-","△")&amp;"】"))</f>
        <v>【105.91】</v>
      </c>
      <c r="AJ6" s="21">
        <f>IF(AJ7="",NA(),AJ7)</f>
        <v>397.39</v>
      </c>
      <c r="AK6" s="21">
        <f t="shared" ref="AK6:AS6" si="5">IF(AK7="",NA(),AK7)</f>
        <v>351.1</v>
      </c>
      <c r="AL6" s="21">
        <f t="shared" si="5"/>
        <v>354.21</v>
      </c>
      <c r="AM6" s="21">
        <f t="shared" si="5"/>
        <v>335.38</v>
      </c>
      <c r="AN6" s="21">
        <f t="shared" si="5"/>
        <v>331.58</v>
      </c>
      <c r="AO6" s="21">
        <f t="shared" si="5"/>
        <v>15.73</v>
      </c>
      <c r="AP6" s="21">
        <f t="shared" si="5"/>
        <v>18.2</v>
      </c>
      <c r="AQ6" s="21">
        <f t="shared" si="5"/>
        <v>19.059999999999999</v>
      </c>
      <c r="AR6" s="21">
        <f t="shared" si="5"/>
        <v>31.07</v>
      </c>
      <c r="AS6" s="21">
        <f t="shared" si="5"/>
        <v>37.43</v>
      </c>
      <c r="AT6" s="20" t="str">
        <f>IF(AT7="","",IF(AT7="-","【-】","【"&amp;SUBSTITUTE(TEXT(AT7,"#,##0.00"),"-","△")&amp;"】"))</f>
        <v>【3.03】</v>
      </c>
      <c r="AU6" s="21">
        <f>IF(AU7="",NA(),AU7)</f>
        <v>117.75</v>
      </c>
      <c r="AV6" s="21">
        <f t="shared" ref="AV6:BD6" si="6">IF(AV7="",NA(),AV7)</f>
        <v>118.22</v>
      </c>
      <c r="AW6" s="21">
        <f t="shared" si="6"/>
        <v>116.41</v>
      </c>
      <c r="AX6" s="21">
        <f t="shared" si="6"/>
        <v>95.7</v>
      </c>
      <c r="AY6" s="21">
        <f t="shared" si="6"/>
        <v>97.01</v>
      </c>
      <c r="AZ6" s="21">
        <f t="shared" si="6"/>
        <v>57.26</v>
      </c>
      <c r="BA6" s="21">
        <f t="shared" si="6"/>
        <v>48.56</v>
      </c>
      <c r="BB6" s="21">
        <f t="shared" si="6"/>
        <v>47.58</v>
      </c>
      <c r="BC6" s="21">
        <f t="shared" si="6"/>
        <v>51.09</v>
      </c>
      <c r="BD6" s="21">
        <f t="shared" si="6"/>
        <v>57.42</v>
      </c>
      <c r="BE6" s="20" t="str">
        <f>IF(BE7="","",IF(BE7="-","【-】","【"&amp;SUBSTITUTE(TEXT(BE7,"#,##0.00"),"-","△")&amp;"】"))</f>
        <v>【78.43】</v>
      </c>
      <c r="BF6" s="20">
        <f>IF(BF7="",NA(),BF7)</f>
        <v>0</v>
      </c>
      <c r="BG6" s="20">
        <f t="shared" ref="BG6:BO6" si="7">IF(BG7="",NA(),BG7)</f>
        <v>0</v>
      </c>
      <c r="BH6" s="20">
        <f t="shared" si="7"/>
        <v>0</v>
      </c>
      <c r="BI6" s="20">
        <f t="shared" si="7"/>
        <v>0</v>
      </c>
      <c r="BJ6" s="20">
        <f t="shared" si="7"/>
        <v>0</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15.92</v>
      </c>
      <c r="BR6" s="21">
        <f t="shared" ref="BR6:BZ6" si="8">IF(BR7="",NA(),BR7)</f>
        <v>20.420000000000002</v>
      </c>
      <c r="BS6" s="21">
        <f t="shared" si="8"/>
        <v>21.82</v>
      </c>
      <c r="BT6" s="21">
        <f t="shared" si="8"/>
        <v>24.51</v>
      </c>
      <c r="BU6" s="21">
        <f t="shared" si="8"/>
        <v>26.3</v>
      </c>
      <c r="BV6" s="21">
        <f t="shared" si="8"/>
        <v>74.17</v>
      </c>
      <c r="BW6" s="21">
        <f t="shared" si="8"/>
        <v>79.77</v>
      </c>
      <c r="BX6" s="21">
        <f t="shared" si="8"/>
        <v>79.63</v>
      </c>
      <c r="BY6" s="21">
        <f t="shared" si="8"/>
        <v>76.78</v>
      </c>
      <c r="BZ6" s="21">
        <f t="shared" si="8"/>
        <v>75.41</v>
      </c>
      <c r="CA6" s="20" t="str">
        <f>IF(CA7="","",IF(CA7="-","【-】","【"&amp;SUBSTITUTE(TEXT(CA7,"#,##0.00"),"-","△")&amp;"】"))</f>
        <v>【97.81】</v>
      </c>
      <c r="CB6" s="21">
        <f>IF(CB7="",NA(),CB7)</f>
        <v>463.28</v>
      </c>
      <c r="CC6" s="21">
        <f t="shared" ref="CC6:CK6" si="9">IF(CC7="",NA(),CC7)</f>
        <v>345.67</v>
      </c>
      <c r="CD6" s="21">
        <f t="shared" si="9"/>
        <v>323.83</v>
      </c>
      <c r="CE6" s="21">
        <f t="shared" si="9"/>
        <v>287.99</v>
      </c>
      <c r="CF6" s="21">
        <f t="shared" si="9"/>
        <v>268.79000000000002</v>
      </c>
      <c r="CG6" s="21">
        <f t="shared" si="9"/>
        <v>230.95</v>
      </c>
      <c r="CH6" s="21">
        <f t="shared" si="9"/>
        <v>214.56</v>
      </c>
      <c r="CI6" s="21">
        <f t="shared" si="9"/>
        <v>213.66</v>
      </c>
      <c r="CJ6" s="21">
        <f t="shared" si="9"/>
        <v>224.31</v>
      </c>
      <c r="CK6" s="21">
        <f t="shared" si="9"/>
        <v>223.48</v>
      </c>
      <c r="CL6" s="20" t="str">
        <f>IF(CL7="","",IF(CL7="-","【-】","【"&amp;SUBSTITUTE(TEXT(CL7,"#,##0.00"),"-","△")&amp;"】"))</f>
        <v>【138.75】</v>
      </c>
      <c r="CM6" s="20">
        <f>IF(CM7="",NA(),CM7)</f>
        <v>0</v>
      </c>
      <c r="CN6" s="20">
        <f t="shared" ref="CN6:CV6" si="10">IF(CN7="",NA(),CN7)</f>
        <v>0</v>
      </c>
      <c r="CO6" s="21">
        <f t="shared" si="10"/>
        <v>60.31</v>
      </c>
      <c r="CP6" s="21">
        <f t="shared" si="10"/>
        <v>61.38</v>
      </c>
      <c r="CQ6" s="21">
        <f t="shared" si="10"/>
        <v>56.57</v>
      </c>
      <c r="CR6" s="21">
        <f t="shared" si="10"/>
        <v>49.27</v>
      </c>
      <c r="CS6" s="21">
        <f t="shared" si="10"/>
        <v>49.47</v>
      </c>
      <c r="CT6" s="21">
        <f t="shared" si="10"/>
        <v>48.19</v>
      </c>
      <c r="CU6" s="21">
        <f t="shared" si="10"/>
        <v>47.32</v>
      </c>
      <c r="CV6" s="21">
        <f t="shared" si="10"/>
        <v>48.03</v>
      </c>
      <c r="CW6" s="20" t="str">
        <f>IF(CW7="","",IF(CW7="-","【-】","【"&amp;SUBSTITUTE(TEXT(CW7,"#,##0.00"),"-","△")&amp;"】"))</f>
        <v>【58.94】</v>
      </c>
      <c r="CX6" s="21">
        <f>IF(CX7="",NA(),CX7)</f>
        <v>90.35</v>
      </c>
      <c r="CY6" s="21">
        <f t="shared" ref="CY6:DG6" si="11">IF(CY7="",NA(),CY7)</f>
        <v>89.92</v>
      </c>
      <c r="CZ6" s="21">
        <f t="shared" si="11"/>
        <v>91.47</v>
      </c>
      <c r="DA6" s="21">
        <f t="shared" si="11"/>
        <v>93.51</v>
      </c>
      <c r="DB6" s="21">
        <f t="shared" si="11"/>
        <v>93.92</v>
      </c>
      <c r="DC6" s="21">
        <f t="shared" si="11"/>
        <v>83.16</v>
      </c>
      <c r="DD6" s="21">
        <f t="shared" si="11"/>
        <v>82.06</v>
      </c>
      <c r="DE6" s="21">
        <f t="shared" si="11"/>
        <v>82.26</v>
      </c>
      <c r="DF6" s="21">
        <f t="shared" si="11"/>
        <v>81.33</v>
      </c>
      <c r="DG6" s="21">
        <f t="shared" si="11"/>
        <v>80.95</v>
      </c>
      <c r="DH6" s="20" t="str">
        <f>IF(DH7="","",IF(DH7="-","【-】","【"&amp;SUBSTITUTE(TEXT(DH7,"#,##0.00"),"-","△")&amp;"】"))</f>
        <v>【95.91】</v>
      </c>
      <c r="DI6" s="21">
        <f>IF(DI7="",NA(),DI7)</f>
        <v>34.130000000000003</v>
      </c>
      <c r="DJ6" s="21">
        <f t="shared" ref="DJ6:DR6" si="12">IF(DJ7="",NA(),DJ7)</f>
        <v>35.39</v>
      </c>
      <c r="DK6" s="21">
        <f t="shared" si="12"/>
        <v>37.549999999999997</v>
      </c>
      <c r="DL6" s="21">
        <f t="shared" si="12"/>
        <v>39.46</v>
      </c>
      <c r="DM6" s="21">
        <f t="shared" si="12"/>
        <v>41.31</v>
      </c>
      <c r="DN6" s="21">
        <f t="shared" si="12"/>
        <v>24.1</v>
      </c>
      <c r="DO6" s="21">
        <f t="shared" si="12"/>
        <v>19.93</v>
      </c>
      <c r="DP6" s="21">
        <f t="shared" si="12"/>
        <v>21.94</v>
      </c>
      <c r="DQ6" s="21">
        <f t="shared" si="12"/>
        <v>22.89</v>
      </c>
      <c r="DR6" s="21">
        <f t="shared" si="12"/>
        <v>23.37</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【8.68】</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8" s="22" customFormat="1" x14ac:dyDescent="0.15">
      <c r="A7" s="14"/>
      <c r="B7" s="23">
        <v>2023</v>
      </c>
      <c r="C7" s="23">
        <v>24112</v>
      </c>
      <c r="D7" s="23">
        <v>46</v>
      </c>
      <c r="E7" s="23">
        <v>17</v>
      </c>
      <c r="F7" s="23">
        <v>1</v>
      </c>
      <c r="G7" s="23">
        <v>0</v>
      </c>
      <c r="H7" s="23" t="s">
        <v>96</v>
      </c>
      <c r="I7" s="23" t="s">
        <v>97</v>
      </c>
      <c r="J7" s="23" t="s">
        <v>98</v>
      </c>
      <c r="K7" s="23" t="s">
        <v>99</v>
      </c>
      <c r="L7" s="23" t="s">
        <v>100</v>
      </c>
      <c r="M7" s="23" t="s">
        <v>101</v>
      </c>
      <c r="N7" s="24" t="s">
        <v>102</v>
      </c>
      <c r="O7" s="24">
        <v>59.84</v>
      </c>
      <c r="P7" s="24">
        <v>60.08</v>
      </c>
      <c r="Q7" s="24">
        <v>96.37</v>
      </c>
      <c r="R7" s="24">
        <v>1397</v>
      </c>
      <c r="S7" s="24">
        <v>9736</v>
      </c>
      <c r="T7" s="24">
        <v>252.58</v>
      </c>
      <c r="U7" s="24">
        <v>38.549999999999997</v>
      </c>
      <c r="V7" s="24">
        <v>5807</v>
      </c>
      <c r="W7" s="24">
        <v>4.3099999999999996</v>
      </c>
      <c r="X7" s="24">
        <v>1347.33</v>
      </c>
      <c r="Y7" s="24">
        <v>100.15</v>
      </c>
      <c r="Z7" s="24">
        <v>100.53</v>
      </c>
      <c r="AA7" s="24">
        <v>100.21</v>
      </c>
      <c r="AB7" s="24">
        <v>100.65</v>
      </c>
      <c r="AC7" s="24">
        <v>100.11</v>
      </c>
      <c r="AD7" s="24">
        <v>109.21</v>
      </c>
      <c r="AE7" s="24">
        <v>107.81</v>
      </c>
      <c r="AF7" s="24">
        <v>107.54</v>
      </c>
      <c r="AG7" s="24">
        <v>107.19</v>
      </c>
      <c r="AH7" s="24">
        <v>107.04</v>
      </c>
      <c r="AI7" s="24">
        <v>105.91</v>
      </c>
      <c r="AJ7" s="24">
        <v>397.39</v>
      </c>
      <c r="AK7" s="24">
        <v>351.1</v>
      </c>
      <c r="AL7" s="24">
        <v>354.21</v>
      </c>
      <c r="AM7" s="24">
        <v>335.38</v>
      </c>
      <c r="AN7" s="24">
        <v>331.58</v>
      </c>
      <c r="AO7" s="24">
        <v>15.73</v>
      </c>
      <c r="AP7" s="24">
        <v>18.2</v>
      </c>
      <c r="AQ7" s="24">
        <v>19.059999999999999</v>
      </c>
      <c r="AR7" s="24">
        <v>31.07</v>
      </c>
      <c r="AS7" s="24">
        <v>37.43</v>
      </c>
      <c r="AT7" s="24">
        <v>3.03</v>
      </c>
      <c r="AU7" s="24">
        <v>117.75</v>
      </c>
      <c r="AV7" s="24">
        <v>118.22</v>
      </c>
      <c r="AW7" s="24">
        <v>116.41</v>
      </c>
      <c r="AX7" s="24">
        <v>95.7</v>
      </c>
      <c r="AY7" s="24">
        <v>97.01</v>
      </c>
      <c r="AZ7" s="24">
        <v>57.26</v>
      </c>
      <c r="BA7" s="24">
        <v>48.56</v>
      </c>
      <c r="BB7" s="24">
        <v>47.58</v>
      </c>
      <c r="BC7" s="24">
        <v>51.09</v>
      </c>
      <c r="BD7" s="24">
        <v>57.42</v>
      </c>
      <c r="BE7" s="24">
        <v>78.430000000000007</v>
      </c>
      <c r="BF7" s="24">
        <v>0</v>
      </c>
      <c r="BG7" s="24">
        <v>0</v>
      </c>
      <c r="BH7" s="24">
        <v>0</v>
      </c>
      <c r="BI7" s="24">
        <v>0</v>
      </c>
      <c r="BJ7" s="24">
        <v>0</v>
      </c>
      <c r="BK7" s="24">
        <v>1130.42</v>
      </c>
      <c r="BL7" s="24">
        <v>1245.0999999999999</v>
      </c>
      <c r="BM7" s="24">
        <v>1108.8</v>
      </c>
      <c r="BN7" s="24">
        <v>1194.56</v>
      </c>
      <c r="BO7" s="24">
        <v>1174.6099999999999</v>
      </c>
      <c r="BP7" s="24">
        <v>630.82000000000005</v>
      </c>
      <c r="BQ7" s="24">
        <v>15.92</v>
      </c>
      <c r="BR7" s="24">
        <v>20.420000000000002</v>
      </c>
      <c r="BS7" s="24">
        <v>21.82</v>
      </c>
      <c r="BT7" s="24">
        <v>24.51</v>
      </c>
      <c r="BU7" s="24">
        <v>26.3</v>
      </c>
      <c r="BV7" s="24">
        <v>74.17</v>
      </c>
      <c r="BW7" s="24">
        <v>79.77</v>
      </c>
      <c r="BX7" s="24">
        <v>79.63</v>
      </c>
      <c r="BY7" s="24">
        <v>76.78</v>
      </c>
      <c r="BZ7" s="24">
        <v>75.41</v>
      </c>
      <c r="CA7" s="24">
        <v>97.81</v>
      </c>
      <c r="CB7" s="24">
        <v>463.28</v>
      </c>
      <c r="CC7" s="24">
        <v>345.67</v>
      </c>
      <c r="CD7" s="24">
        <v>323.83</v>
      </c>
      <c r="CE7" s="24">
        <v>287.99</v>
      </c>
      <c r="CF7" s="24">
        <v>268.79000000000002</v>
      </c>
      <c r="CG7" s="24">
        <v>230.95</v>
      </c>
      <c r="CH7" s="24">
        <v>214.56</v>
      </c>
      <c r="CI7" s="24">
        <v>213.66</v>
      </c>
      <c r="CJ7" s="24">
        <v>224.31</v>
      </c>
      <c r="CK7" s="24">
        <v>223.48</v>
      </c>
      <c r="CL7" s="24">
        <v>138.75</v>
      </c>
      <c r="CM7" s="24">
        <v>0</v>
      </c>
      <c r="CN7" s="24">
        <v>0</v>
      </c>
      <c r="CO7" s="24">
        <v>60.31</v>
      </c>
      <c r="CP7" s="24">
        <v>61.38</v>
      </c>
      <c r="CQ7" s="24">
        <v>56.57</v>
      </c>
      <c r="CR7" s="24">
        <v>49.27</v>
      </c>
      <c r="CS7" s="24">
        <v>49.47</v>
      </c>
      <c r="CT7" s="24">
        <v>48.19</v>
      </c>
      <c r="CU7" s="24">
        <v>47.32</v>
      </c>
      <c r="CV7" s="24">
        <v>48.03</v>
      </c>
      <c r="CW7" s="24">
        <v>58.94</v>
      </c>
      <c r="CX7" s="24">
        <v>90.35</v>
      </c>
      <c r="CY7" s="24">
        <v>89.92</v>
      </c>
      <c r="CZ7" s="24">
        <v>91.47</v>
      </c>
      <c r="DA7" s="24">
        <v>93.51</v>
      </c>
      <c r="DB7" s="24">
        <v>93.92</v>
      </c>
      <c r="DC7" s="24">
        <v>83.16</v>
      </c>
      <c r="DD7" s="24">
        <v>82.06</v>
      </c>
      <c r="DE7" s="24">
        <v>82.26</v>
      </c>
      <c r="DF7" s="24">
        <v>81.33</v>
      </c>
      <c r="DG7" s="24">
        <v>80.95</v>
      </c>
      <c r="DH7" s="24">
        <v>95.91</v>
      </c>
      <c r="DI7" s="24">
        <v>34.130000000000003</v>
      </c>
      <c r="DJ7" s="24">
        <v>35.39</v>
      </c>
      <c r="DK7" s="24">
        <v>37.549999999999997</v>
      </c>
      <c r="DL7" s="24">
        <v>39.46</v>
      </c>
      <c r="DM7" s="24">
        <v>41.31</v>
      </c>
      <c r="DN7" s="24">
        <v>24.1</v>
      </c>
      <c r="DO7" s="24">
        <v>19.93</v>
      </c>
      <c r="DP7" s="24">
        <v>21.94</v>
      </c>
      <c r="DQ7" s="24">
        <v>22.89</v>
      </c>
      <c r="DR7" s="24">
        <v>23.37</v>
      </c>
      <c r="DS7" s="24">
        <v>41.09</v>
      </c>
      <c r="DT7" s="24">
        <v>0</v>
      </c>
      <c r="DU7" s="24">
        <v>0</v>
      </c>
      <c r="DV7" s="24">
        <v>0</v>
      </c>
      <c r="DW7" s="24">
        <v>0</v>
      </c>
      <c r="DX7" s="24">
        <v>0</v>
      </c>
      <c r="DY7" s="24">
        <v>0</v>
      </c>
      <c r="DZ7" s="24">
        <v>0</v>
      </c>
      <c r="EA7" s="24">
        <v>0</v>
      </c>
      <c r="EB7" s="24">
        <v>0</v>
      </c>
      <c r="EC7" s="24">
        <v>0</v>
      </c>
      <c r="ED7" s="24">
        <v>8.68</v>
      </c>
      <c r="EE7" s="24">
        <v>0</v>
      </c>
      <c r="EF7" s="24">
        <v>0</v>
      </c>
      <c r="EG7" s="24">
        <v>0</v>
      </c>
      <c r="EH7" s="24">
        <v>0</v>
      </c>
      <c r="EI7" s="24">
        <v>0</v>
      </c>
      <c r="EJ7" s="24">
        <v>0.1</v>
      </c>
      <c r="EK7" s="24">
        <v>0.32</v>
      </c>
      <c r="EL7" s="24">
        <v>0.1</v>
      </c>
      <c r="EM7" s="24">
        <v>0.09</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