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建設下水道課\下水道全般\地方公営企業決算状況調査\R5決算統計\付随調査\経営分析（R7.1.27）\2回目提出\"/>
    </mc:Choice>
  </mc:AlternateContent>
  <workbookProtection workbookAlgorithmName="SHA-512" workbookHashValue="D5EH7mkTeFQ9CMYWQUIOkGW6l4b4sJY0STPWQ/FKLZtRah0DHWQp+bLWo2Zwk/DkKNb2udLSHnlWpqpFP5ErMw==" workbookSaltValue="RwVGTVGHveJtH8V2v/qoNA==" workbookSpinCount="100000" lockStructure="1"/>
  <bookViews>
    <workbookView xWindow="0" yWindow="0" windowWidth="20490" windowHeight="7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<sst xmlns="http://schemas.openxmlformats.org/spreadsheetml/2006/main" count="242" uniqueCount="118">
  <si>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</si>
  <si>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</si>
  <si>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</si>
  <si>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</si>
  <si>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</si>
  <si>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</si>
  <si>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</si>
  <si>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</si>
  <si>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</si>
  <si>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</si>
  <si>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</si>
  <si>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</si>
  <si>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</si>
  <si>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</si>
  <si>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</si>
  <si>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</si>
  <si>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</si>
  <si>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</si>
  <si>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</si>
  <si>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</si>
  <si>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</si>
  <si>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</si>
  <si>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</si>
  <si>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</si>
  <si>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</si>
  <si>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</si>
  <si>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</si>
  <si>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</si>
  <si>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</si>
  <si>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</si>
  <si>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</si>
  <si>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</si>
  <si>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</si>
  <si>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</si>
  <si>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</si>
  <si>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</si>
  <si>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</si>
  <si>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</si>
  <si>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</si>
  <si>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</si>
  <si>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</si>
  <si>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</si>
  <si>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</si>
  <si>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</si>
  <si>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</si>
  <si>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</si>
  <si>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</si>
  <si>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</si>
  <si>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</si>
  <si>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</si>
  <si>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</si>
  <si>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</si>
  <si>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</si>
  <si>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</si>
  <si>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</si>
  <si>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</si>
  <si>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</si>
  <si>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</si>
  <si>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</si>
  <si>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</si>
  <si>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</si>
  <si>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</si>
  <si>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</si>
  <si>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</si>
  <si>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</si>
  <si>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</si>
  <si>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</si>
  <si>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</si>
  <si>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</si>
  <si>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</si>
  <si>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</si>
  <si>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</si>
  <si>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</si>
  <si>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</si>
  <si>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</si>
  <si>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</si>
  <si>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</si>
  <si>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</si>
  <si>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</si>
  <si>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</si>
  <si>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</si>
  <si>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</si>
  <si>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</si>
  <si>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</si>
  <si>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</si>
  <si>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</si>
  <si>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</si>
  <si>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</si>
  <si>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</si>
  <si>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</si>
  <si>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</si>
  <si>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</si>
  <si>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</si>
  <si>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</si>
  <si>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</si>
  <si>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</si>
  <si>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</si>
  <si>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</si>
  <si>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</si>
  <si>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</si>
  <si>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</si>
  <si>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</si>
  <si>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</si>
  <si>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</si>
  <si>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</si>
  <si>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</si>
  <si>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</si>
  <si>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</si>
  <si>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</si>
  <si>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</si>
  <si>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</si>
  <si>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</si>
  <si>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</si>
  <si>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</si>
  <si>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</si>
  <si>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①収益的収支比率は前年度と比較し、25.11%上昇しているが、要因としては次年度からの企業会計移行へ向けて、年度当初の資金とする為繰入金を多くしたことや、地方債償還金の減少が要因である。
　今後は、使用料改定の検討を図るとともに基金等の財源を積極的に活用していく。
　④企業債残高対事業規模比率については、計画的に償還を進めており、今後も引き続き償還を進めて行く予定である。
　⑤経費回収率については、前年度と比較し0.26%微減となっている。これは汚水処理費については電気代等の光熱水費の値上げにより経費が増加しているが、処理区域内人口が減少し使用料収入が減収したことが要因である。
　今後は使用料改定の検討を図っていく予定である。
　⑥汚水処理減価については、前年度より4.38%減となっているが、この要因は有収水量が増加したことが要因である。
　⑧水洗化率は、類似団体と比較して高い数値を示しており、引き続き周知啓発を進めていく。</t>
    <rPh sb="38" eb="41">
      <t>ジネンド</t>
    </rPh>
    <rPh sb="214" eb="215">
      <t>ビ</t>
    </rPh>
    <rPh sb="226" eb="228">
      <t>オスイ</t>
    </rPh>
    <rPh sb="228" eb="231">
      <t>ショリヒ</t>
    </rPh>
    <rPh sb="236" eb="239">
      <t>デンキダイ</t>
    </rPh>
    <rPh sb="239" eb="240">
      <t>トウ</t>
    </rPh>
    <rPh sb="241" eb="245">
      <t>コウネツスイヒ</t>
    </rPh>
    <rPh sb="246" eb="248">
      <t>ネア</t>
    </rPh>
    <rPh sb="252" eb="254">
      <t>ケイヒ</t>
    </rPh>
    <rPh sb="255" eb="257">
      <t>ゾウカ</t>
    </rPh>
    <rPh sb="263" eb="268">
      <t>ショリクイキナイ</t>
    </rPh>
    <rPh sb="268" eb="270">
      <t>ジンコウ</t>
    </rPh>
    <rPh sb="271" eb="273">
      <t>ゲンショウ</t>
    </rPh>
    <rPh sb="274" eb="279">
      <t>シヨウリョウシュウニュウ</t>
    </rPh>
    <rPh sb="280" eb="282">
      <t>ゲンシュウ</t>
    </rPh>
    <rPh sb="343" eb="344">
      <t>ゲン</t>
    </rPh>
    <rPh sb="357" eb="361">
      <t>ユウシュウスイリョウ</t>
    </rPh>
    <rPh sb="362" eb="364">
      <t>ゾウカ</t>
    </rPh>
    <phoneticPr fontId="4"/>
  </si>
  <si>
    <t>・ストックマネジメント計画（平成30年度策定）に則り、防災・安全交付金などの交付金を活用しての更新事業を順次進めていく。
・供用開始が早い小松ケ丘地区（昭和57年供用開始）のマンホール蓋交換工事を進めているが、ストックマネジメント計画に基づいて、交付金を活用しながら、進めていきたい。
・下水道管渠のカメラ調査等を積極的に進め管渠の更新を進めて行く予定である。</t>
    <phoneticPr fontId="4"/>
  </si>
  <si>
    <t>　供用開始が早い小松ケ丘地区においては、既に約40年が経過しており今後10年程度で耐用年数に達する見込みである。このことから管渠やマンホールポンプの修繕等により維持管理費が増大傾向にある。
　上記の理由により、各種比率の悪化が目立ってきている。今後、使用料の適正化やストックマネジメント計画の基づく更新等を計画的に進め経営改善を図っていく。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</si>
</sst>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22-40C9-A1A2-D5ABDB904B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9322-40C9-A1A2-D5ABDB904B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4A-4928-9BFF-CD946FB697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4A4A-4928-9BFF-CD946FB697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88.6</c:v>
                </c:pt>
                <c:pt idx="1">
                  <c:v>89.17</c:v>
                </c:pt>
                <c:pt idx="2">
                  <c:v>90.18</c:v>
                </c:pt>
                <c:pt idx="3">
                  <c:v>90.45</c:v>
                </c:pt>
                <c:pt idx="4">
                  <c:v>90.98</c:v>
                </c:pt>
              </c:numCache>
            </c:numRef>
          </c:val>
          <c:extLst>
            <c:ext xmlns:c16="http://schemas.microsoft.com/office/drawing/2014/chart" uri="{C3380CC4-5D6E-409C-BE32-E72D297353CC}">
              <c16:uniqueId val="{00000000-62AB-4681-AC9F-491895477D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62AB-4681-AC9F-491895477D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88.36</c:v>
                </c:pt>
                <c:pt idx="1">
                  <c:v>85.91</c:v>
                </c:pt>
                <c:pt idx="2">
                  <c:v>85.57</c:v>
                </c:pt>
                <c:pt idx="3">
                  <c:v>88</c:v>
                </c:pt>
                <c:pt idx="4">
                  <c:v>113.11</c:v>
                </c:pt>
              </c:numCache>
            </c:numRef>
          </c:val>
          <c:extLst>
            <c:ext xmlns:c16="http://schemas.microsoft.com/office/drawing/2014/chart" uri="{C3380CC4-5D6E-409C-BE32-E72D297353CC}">
              <c16:uniqueId val="{00000000-BFF4-46F7-9DF7-3EB8CD56EC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4-46F7-9DF7-3EB8CD56EC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F1-4602-8039-EAC177D3EB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F1-4602-8039-EAC177D3EB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F-42DB-BEB5-A97DCD2C40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F-42DB-BEB5-A97DCD2C40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D-4B4B-945C-353B7CCC82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D-4B4B-945C-353B7CCC82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7-401E-8697-9798F0AEF5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7-401E-8697-9798F0AEF5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833.69</c:v>
                </c:pt>
                <c:pt idx="1">
                  <c:v>944.04</c:v>
                </c:pt>
                <c:pt idx="2">
                  <c:v>804.08</c:v>
                </c:pt>
                <c:pt idx="3">
                  <c:v>806.55</c:v>
                </c:pt>
                <c:pt idx="4">
                  <c:v>894.79</c:v>
                </c:pt>
              </c:numCache>
            </c:numRef>
          </c:val>
          <c:extLst>
            <c:ext xmlns:c16="http://schemas.microsoft.com/office/drawing/2014/chart" uri="{C3380CC4-5D6E-409C-BE32-E72D297353CC}">
              <c16:uniqueId val="{00000000-9B5C-4675-B4C5-34B7A0DF97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9B5C-4675-B4C5-34B7A0DF97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51.86</c:v>
                </c:pt>
                <c:pt idx="1">
                  <c:v>51.79</c:v>
                </c:pt>
                <c:pt idx="2">
                  <c:v>48.98</c:v>
                </c:pt>
                <c:pt idx="3">
                  <c:v>32.11</c:v>
                </c:pt>
                <c:pt idx="4">
                  <c:v>31.85</c:v>
                </c:pt>
              </c:numCache>
            </c:numRef>
          </c:val>
          <c:extLst>
            <c:ext xmlns:c16="http://schemas.microsoft.com/office/drawing/2014/chart" uri="{C3380CC4-5D6E-409C-BE32-E72D297353CC}">
              <c16:uniqueId val="{00000000-BB66-49BE-9388-6094D1F8AB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BB66-49BE-9388-6094D1F8AB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246.24</c:v>
                </c:pt>
                <c:pt idx="1">
                  <c:v>249.76</c:v>
                </c:pt>
                <c:pt idx="2">
                  <c:v>263.19</c:v>
                </c:pt>
                <c:pt idx="3">
                  <c:v>403.64</c:v>
                </c:pt>
                <c:pt idx="4">
                  <c:v>399.26</c:v>
                </c:pt>
              </c:numCache>
            </c:numRef>
          </c:val>
          <c:extLst>
            <c:ext xmlns:c16="http://schemas.microsoft.com/office/drawing/2014/chart" uri="{C3380CC4-5D6E-409C-BE32-E72D297353CC}">
              <c16:uniqueId val="{00000000-3341-4ED4-B967-52EA0E4403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3341-4ED4-B967-52EA0E4403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六戸町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10714</v>
      </c>
      <c r="AM8" s="41"/>
      <c r="AN8" s="41"/>
      <c r="AO8" s="41"/>
      <c r="AP8" s="41"/>
      <c r="AQ8" s="41"/>
      <c r="AR8" s="41"/>
      <c r="AS8" s="41"/>
      <c r="AT8" s="34">
        <f>データ!T6</f>
        <v>83.89</v>
      </c>
      <c r="AU8" s="34"/>
      <c r="AV8" s="34"/>
      <c r="AW8" s="34"/>
      <c r="AX8" s="34"/>
      <c r="AY8" s="34"/>
      <c r="AZ8" s="34"/>
      <c r="BA8" s="34"/>
      <c r="BB8" s="34">
        <f>データ!U6</f>
        <v>127.71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60.06</v>
      </c>
      <c r="Q10" s="34"/>
      <c r="R10" s="34"/>
      <c r="S10" s="34"/>
      <c r="T10" s="34"/>
      <c r="U10" s="34"/>
      <c r="V10" s="34"/>
      <c r="W10" s="34" t="str">
        <f>データ!Q6</f>
        <v>-</v>
      </c>
      <c r="X10" s="34"/>
      <c r="Y10" s="34"/>
      <c r="Z10" s="34"/>
      <c r="AA10" s="34"/>
      <c r="AB10" s="34"/>
      <c r="AC10" s="34"/>
      <c r="AD10" s="41">
        <f>データ!R6</f>
        <v>2420</v>
      </c>
      <c r="AE10" s="41"/>
      <c r="AF10" s="41"/>
      <c r="AG10" s="41"/>
      <c r="AH10" s="41"/>
      <c r="AI10" s="41"/>
      <c r="AJ10" s="41"/>
      <c r="AK10" s="2"/>
      <c r="AL10" s="41">
        <f>データ!V6</f>
        <v>6366</v>
      </c>
      <c r="AM10" s="41"/>
      <c r="AN10" s="41"/>
      <c r="AO10" s="41"/>
      <c r="AP10" s="41"/>
      <c r="AQ10" s="41"/>
      <c r="AR10" s="41"/>
      <c r="AS10" s="41"/>
      <c r="AT10" s="34">
        <f>データ!W6</f>
        <v>3.98</v>
      </c>
      <c r="AU10" s="34"/>
      <c r="AV10" s="34"/>
      <c r="AW10" s="34"/>
      <c r="AX10" s="34"/>
      <c r="AY10" s="34"/>
      <c r="AZ10" s="34"/>
      <c r="BA10" s="34"/>
      <c r="BB10" s="34">
        <f>データ!X6</f>
        <v>1599.5</v>
      </c>
      <c r="BC10" s="34"/>
      <c r="BD10" s="34"/>
      <c r="BE10" s="34"/>
      <c r="BF10" s="34"/>
      <c r="BG10" s="34"/>
      <c r="BH10" s="34"/>
      <c r="BI10" s="34"/>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3"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3"/>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3"/>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3"/>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3"/>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3"/>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3"/>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3"/>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3"/>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3"/>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3"/>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3"/>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3"/>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3"/>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3"/>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3"/>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3" t="s">
        <v>117</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3"/>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3"/>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3"/>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3"/>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3"/>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3"/>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3"/>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3"/>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3"/>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3"/>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3"/>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3"/>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3"/>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3"/>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3"/>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v91y0AV7lZEUxH3ELQ3DNeccJGnNrCrCMVH33yoWG2uNZjBmVhKOF0JOcxrHWvZwKrMnzTGqJ++DDCl76SEKoA==" saltValue="4+VvoIdqtGAnDew4ixBy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24058</v>
      </c>
      <c r="D6" s="19">
        <f t="shared" si="3"/>
        <v>47</v>
      </c>
      <c r="E6" s="19">
        <f t="shared" si="3"/>
        <v>17</v>
      </c>
      <c r="F6" s="19">
        <f t="shared" si="3"/>
        <v>1</v>
      </c>
      <c r="G6" s="19">
        <f t="shared" si="3"/>
        <v>0</v>
      </c>
      <c r="H6" s="19" t="str">
        <f t="shared" si="3"/>
        <v>青森県　六戸町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60.06</v>
      </c>
      <c r="Q6" s="20" t="str">
        <f t="shared" si="3"/>
        <v>-</v>
      </c>
      <c r="R6" s="20">
        <f t="shared" si="3"/>
        <v>2420</v>
      </c>
      <c r="S6" s="20">
        <f t="shared" si="3"/>
        <v>10714</v>
      </c>
      <c r="T6" s="20">
        <f t="shared" si="3"/>
        <v>83.89</v>
      </c>
      <c r="U6" s="20">
        <f t="shared" si="3"/>
        <v>127.71</v>
      </c>
      <c r="V6" s="20">
        <f t="shared" si="3"/>
        <v>6366</v>
      </c>
      <c r="W6" s="20">
        <f t="shared" si="3"/>
        <v>3.98</v>
      </c>
      <c r="X6" s="20">
        <f t="shared" si="3"/>
        <v>1599.5</v>
      </c>
      <c r="Y6" s="21">
        <f>IF(Y7="",NA(),Y7)</f>
        <v>88.36</v>
      </c>
      <c r="Z6" s="21">
        <f t="shared" ref="Z6:AH6" si="4">IF(Z7="",NA(),Z7)</f>
        <v>85.91</v>
      </c>
      <c r="AA6" s="21">
        <f t="shared" si="4"/>
        <v>85.57</v>
      </c>
      <c r="AB6" s="21">
        <f t="shared" si="4"/>
        <v>88</v>
      </c>
      <c r="AC6" s="21">
        <f t="shared" si="4"/>
        <v>113.11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833.69</v>
      </c>
      <c r="BG6" s="21">
        <f t="shared" ref="BG6:BO6" si="7">IF(BG7="",NA(),BG7)</f>
        <v>944.04</v>
      </c>
      <c r="BH6" s="21">
        <f t="shared" si="7"/>
        <v>804.08</v>
      </c>
      <c r="BI6" s="21">
        <f t="shared" si="7"/>
        <v>806.55</v>
      </c>
      <c r="BJ6" s="21">
        <f t="shared" si="7"/>
        <v>894.79</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51.86</v>
      </c>
      <c r="BR6" s="21">
        <f t="shared" ref="BR6:BZ6" si="8">IF(BR7="",NA(),BR7)</f>
        <v>51.79</v>
      </c>
      <c r="BS6" s="21">
        <f t="shared" si="8"/>
        <v>48.98</v>
      </c>
      <c r="BT6" s="21">
        <f t="shared" si="8"/>
        <v>32.11</v>
      </c>
      <c r="BU6" s="21">
        <f t="shared" si="8"/>
        <v>31.85</v>
      </c>
      <c r="BV6" s="21">
        <f t="shared" si="8"/>
        <v>74.17</v>
      </c>
      <c r="BW6" s="21">
        <f t="shared" si="8"/>
        <v>79.77</v>
      </c>
      <c r="BX6" s="21">
        <f t="shared" si="8"/>
        <v>79.63</v>
      </c>
      <c r="BY6" s="21">
        <f t="shared" si="8"/>
        <v>76.78</v>
      </c>
      <c r="BZ6" s="21">
        <f t="shared" si="8"/>
        <v>75.41</v>
      </c>
      <c r="CA6" s="20" t="str">
        <f>IF(CA7="","",IF(CA7="-","【-】","【"&amp;SUBSTITUTE(TEXT(CA7,"#,##0.00"),"-","△")&amp;"】"))</f>
        <v>【97.81】</v>
      </c>
      <c r="CB6" s="21">
        <f>IF(CB7="",NA(),CB7)</f>
        <v>246.24</v>
      </c>
      <c r="CC6" s="21">
        <f t="shared" ref="CC6:CK6" si="9">IF(CC7="",NA(),CC7)</f>
        <v>249.76</v>
      </c>
      <c r="CD6" s="21">
        <f t="shared" si="9"/>
        <v>263.19</v>
      </c>
      <c r="CE6" s="21">
        <f t="shared" si="9"/>
        <v>403.64</v>
      </c>
      <c r="CF6" s="21">
        <f t="shared" si="9"/>
        <v>399.26</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88.6</v>
      </c>
      <c r="CY6" s="21">
        <f t="shared" ref="CY6:DG6" si="11">IF(CY7="",NA(),CY7)</f>
        <v>89.17</v>
      </c>
      <c r="CZ6" s="21">
        <f t="shared" si="11"/>
        <v>90.18</v>
      </c>
      <c r="DA6" s="21">
        <f t="shared" si="11"/>
        <v>90.45</v>
      </c>
      <c r="DB6" s="21">
        <f t="shared" si="11"/>
        <v>90.98</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24058</v>
      </c>
      <c r="D7" s="23">
        <v>47</v>
      </c>
      <c r="E7" s="23">
        <v>17</v>
      </c>
      <c r="F7" s="23">
        <v>1</v>
      </c>
      <c r="G7" s="23">
        <v>0</v>
      </c>
      <c r="H7" s="23" t="s">
        <v>96</v>
      </c>
      <c r="I7" s="23" t="s">
        <v>97</v>
      </c>
      <c r="J7" s="23" t="s">
        <v>98</v>
      </c>
      <c r="K7" s="23" t="s">
        <v>99</v>
      </c>
      <c r="L7" s="23" t="s">
        <v>100</v>
      </c>
      <c r="M7" s="23" t="s">
        <v>101</v>
      </c>
      <c r="N7" s="24" t="s">
        <v>102</v>
      </c>
      <c r="O7" s="24" t="s">
        <v>103</v>
      </c>
      <c r="P7" s="24">
        <v>60.06</v>
      </c>
      <c r="Q7" s="24" t="s">
        <v>102</v>
      </c>
      <c r="R7" s="24">
        <v>2420</v>
      </c>
      <c r="S7" s="24">
        <v>10714</v>
      </c>
      <c r="T7" s="24">
        <v>83.89</v>
      </c>
      <c r="U7" s="24">
        <v>127.71</v>
      </c>
      <c r="V7" s="24">
        <v>6366</v>
      </c>
      <c r="W7" s="24">
        <v>3.98</v>
      </c>
      <c r="X7" s="24">
        <v>1599.5</v>
      </c>
      <c r="Y7" s="24">
        <v>88.36</v>
      </c>
      <c r="Z7" s="24">
        <v>85.91</v>
      </c>
      <c r="AA7" s="24">
        <v>85.57</v>
      </c>
      <c r="AB7" s="24">
        <v>88</v>
      </c>
      <c r="AC7" s="24">
        <v>113.11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833.69</v>
      </c>
      <c r="BG7" s="24">
        <v>944.04</v>
      </c>
      <c r="BH7" s="24">
        <v>804.08</v>
      </c>
      <c r="BI7" s="24">
        <v>806.55</v>
      </c>
      <c r="BJ7" s="24">
        <v>894.79</v>
      </c>
      <c r="BK7" s="24">
        <v>1130.42</v>
      </c>
      <c r="BL7" s="24">
        <v>1245.0999999999999</v>
      </c>
      <c r="BM7" s="24">
        <v>1108.8</v>
      </c>
      <c r="BN7" s="24">
        <v>1194.56</v>
      </c>
      <c r="BO7" s="24">
        <v>1174.6099999999999</v>
      </c>
      <c r="BP7" s="24">
        <v>630.82000000000005</v>
      </c>
      <c r="BQ7" s="24">
        <v>51.86</v>
      </c>
      <c r="BR7" s="24">
        <v>51.79</v>
      </c>
      <c r="BS7" s="24">
        <v>48.98</v>
      </c>
      <c r="BT7" s="24">
        <v>32.11</v>
      </c>
      <c r="BU7" s="24">
        <v>31.85</v>
      </c>
      <c r="BV7" s="24">
        <v>74.17</v>
      </c>
      <c r="BW7" s="24">
        <v>79.77</v>
      </c>
      <c r="BX7" s="24">
        <v>79.63</v>
      </c>
      <c r="BY7" s="24">
        <v>76.78</v>
      </c>
      <c r="BZ7" s="24">
        <v>75.41</v>
      </c>
      <c r="CA7" s="24">
        <v>97.81</v>
      </c>
      <c r="CB7" s="24">
        <v>246.24</v>
      </c>
      <c r="CC7" s="24">
        <v>249.76</v>
      </c>
      <c r="CD7" s="24">
        <v>263.19</v>
      </c>
      <c r="CE7" s="24">
        <v>403.64</v>
      </c>
      <c r="CF7" s="24">
        <v>399.26</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88.6</v>
      </c>
      <c r="CY7" s="24">
        <v>89.17</v>
      </c>
      <c r="CZ7" s="24">
        <v>90.18</v>
      </c>
      <c r="DA7" s="24">
        <v>90.45</v>
      </c>
      <c r="DB7" s="24">
        <v>90.98</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113</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建設下水１</cp:lastModifiedBy>
  <cp:lastPrinted>2025-02-14T00:18:36Z</cp:lastPrinted>
  <dcterms:created xsi:type="dcterms:W3CDTF">2024-12-19T01:37:38Z</dcterms:created>
  <dcterms:modified xsi:type="dcterms:W3CDTF">2025-02-14T00:18:37Z</dcterms:modified>
  <cp:category/>
</cp:coreProperties>
</file>