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01 上水\24_野辺地町　まだ\"/>
    </mc:Choice>
  </mc:AlternateContent>
  <xr:revisionPtr revIDLastSave="0" documentId="13_ncr:1_{24086194-78BD-4591-B68D-5C627BE63CAD}" xr6:coauthVersionLast="47" xr6:coauthVersionMax="47" xr10:uidLastSave="{00000000-0000-0000-0000-000000000000}"/>
  <workbookProtection workbookAlgorithmName="SHA-512" workbookHashValue="oUr823WEJBjlPBtscC5Ner5z4MiltXaB7+9AekyMyNrCNJD1KsogTfGs1X7QBfVxcFX645nTMSM67d+fPclbsw==" workbookSaltValue="SClBqU36jsmsmce3CF/cj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P6" i="5"/>
  <c r="P10" i="4" s="1"/>
  <c r="O6" i="5"/>
  <c r="I10" i="4" s="1"/>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BB10" i="4"/>
  <c r="AT10" i="4"/>
  <c r="W10" i="4"/>
  <c r="B10" i="4"/>
  <c r="AL8" i="4"/>
  <c r="AD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<sst xmlns="http://schemas.openxmlformats.org/spreadsheetml/2006/main" count="228" uniqueCount="114">
  <si>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</si>
  <si>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</si>
  <si>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</si>
  <si>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</si>
  <si>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</si>
  <si>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</si>
  <si>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</si>
  <si>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</si>
  <si>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</si>
  <si>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</si>
  <si>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</si>
  <si>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</si>
  <si>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</si>
  <si>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</si>
  <si>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</si>
  <si>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</si>
  <si>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</si>
  <si>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</si>
  <si>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</si>
  <si>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</si>
  <si>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</si>
  <si>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</si>
  <si>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</si>
  <si>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</si>
  <si>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</si>
  <si>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</si>
  <si>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</si>
  <si>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</si>
  <si>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</si>
  <si>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</si>
  <si>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</si>
  <si>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</si>
  <si>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</si>
  <si>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</si>
  <si>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</si>
  <si>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</si>
  <si>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</si>
  <si>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</si>
  <si>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</si>
  <si>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</si>
  <si>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</si>
  <si>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</si>
  <si>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</si>
  <si>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</si>
  <si>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</si>
  <si>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</si>
  <si>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</si>
  <si>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</si>
  <si>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</si>
  <si>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</si>
  <si>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</si>
  <si>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</si>
  <si>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</si>
  <si>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</si>
  <si>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</si>
  <si>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</si>
  <si>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</si>
  <si>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</si>
  <si>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</si>
  <si>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</si>
  <si>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</si>
  <si>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</si>
  <si>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</si>
  <si>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</si>
  <si>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</si>
  <si>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</si>
  <si>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</si>
  <si>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</si>
  <si>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</si>
  <si>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</si>
  <si>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</si>
  <si>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</si>
  <si>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</si>
  <si>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</si>
  <si>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</si>
  <si>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</si>
  <si>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</si>
  <si>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</si>
  <si>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</si>
  <si>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</si>
  <si>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</si>
  <si>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</si>
  <si>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</si>
  <si>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</si>
  <si>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</si>
  <si>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</si>
  <si>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</si>
  <si>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</si>
  <si>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</si>
  <si>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</si>
  <si>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</si>
  <si>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</si>
  <si>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</si>
  <si>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野辺地町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</si>
  <si>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</si>
  <si>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</si>
  <si>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</si>
  <si>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</si>
  <si>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</si>
  <si>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</si>
  <si>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</si>
  <si>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</si>
  <si>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</si>
  <si>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</si>
  <si>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</si>
  <si>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</si>
  <si>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</si>
  <si>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</si>
  <si>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</si>
  <si>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</si>
  <si>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</si>
  <si>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【現状分析】
①②ともに年々上昇しており、施設、管路ともに老朽化が顕著である。
③管路更新率について、実施できていない。
【課題分析】
給水収益の減少や老朽化に伴う修繕などがみられ、管路の更新ができていない現状がある。
水道料金の見直しや計画の策定が必要である。</t>
    <rPh sb="1" eb="5">
      <t>ゲンジョウブンセキ</t>
    </rPh>
    <rPh sb="12" eb="16">
      <t>ネンネンジョウショウ</t>
    </rPh>
    <rPh sb="21" eb="23">
      <t>シセツ</t>
    </rPh>
    <rPh sb="24" eb="26">
      <t>カンロ</t>
    </rPh>
    <rPh sb="29" eb="32">
      <t>ロウキュウカ</t>
    </rPh>
    <rPh sb="33" eb="35">
      <t>ケンチョ</t>
    </rPh>
    <rPh sb="41" eb="43">
      <t>カンロ</t>
    </rPh>
    <rPh sb="43" eb="45">
      <t>コウシン</t>
    </rPh>
    <rPh sb="45" eb="46">
      <t>リツ</t>
    </rPh>
    <rPh sb="51" eb="53">
      <t>ジッシ</t>
    </rPh>
    <rPh sb="63" eb="67">
      <t>カダイブンセキ</t>
    </rPh>
    <rPh sb="69" eb="73">
      <t>キュウスイシュウエキ</t>
    </rPh>
    <rPh sb="74" eb="76">
      <t>ゲンショウ</t>
    </rPh>
    <rPh sb="77" eb="80">
      <t>ロウキュウカ</t>
    </rPh>
    <rPh sb="81" eb="82">
      <t>トモナ</t>
    </rPh>
    <rPh sb="83" eb="85">
      <t>シュウゼン</t>
    </rPh>
    <rPh sb="92" eb="94">
      <t>カンロ</t>
    </rPh>
    <rPh sb="95" eb="97">
      <t>コウシン</t>
    </rPh>
    <rPh sb="104" eb="106">
      <t>ゲンジョウ</t>
    </rPh>
    <rPh sb="111" eb="115">
      <t>スイドウリョウキン</t>
    </rPh>
    <rPh sb="116" eb="118">
      <t>ミナオ</t>
    </rPh>
    <rPh sb="120" eb="122">
      <t>ケイカク</t>
    </rPh>
    <rPh sb="123" eb="125">
      <t>サクテイ</t>
    </rPh>
    <rPh sb="126" eb="128">
      <t>ヒツヨウ</t>
    </rPh>
    <phoneticPr fontId="4"/>
  </si>
  <si>
    <t>全体的に発生している問題の多くは給水人口減少に伴う給水収益の減少が原因であると考えられる。
水道料金改定を定期的に行い、計画を策定したうえで、健全化を図っていく必要がある。</t>
    <rPh sb="0" eb="3">
      <t>ゼンタイテキ</t>
    </rPh>
    <rPh sb="4" eb="6">
      <t>ハッセイ</t>
    </rPh>
    <rPh sb="10" eb="12">
      <t>モンダイ</t>
    </rPh>
    <rPh sb="13" eb="14">
      <t>オオ</t>
    </rPh>
    <rPh sb="16" eb="22">
      <t>キュウスイジンコウゲンショウ</t>
    </rPh>
    <rPh sb="23" eb="24">
      <t>トモナ</t>
    </rPh>
    <rPh sb="25" eb="29">
      <t>キュウスイシュウエキ</t>
    </rPh>
    <rPh sb="30" eb="32">
      <t>ゲンショウ</t>
    </rPh>
    <rPh sb="33" eb="35">
      <t>ゲンイン</t>
    </rPh>
    <rPh sb="39" eb="40">
      <t>カンガ</t>
    </rPh>
    <rPh sb="46" eb="52">
      <t>スイドウリョウキンカイテイ</t>
    </rPh>
    <rPh sb="53" eb="56">
      <t>テイキテキ</t>
    </rPh>
    <rPh sb="57" eb="58">
      <t>オコナ</t>
    </rPh>
    <rPh sb="60" eb="62">
      <t>ケイカク</t>
    </rPh>
    <rPh sb="63" eb="65">
      <t>サクテイ</t>
    </rPh>
    <rPh sb="71" eb="74">
      <t>ケンゼンカ</t>
    </rPh>
    <rPh sb="75" eb="76">
      <t>ハカ</t>
    </rPh>
    <rPh sb="80" eb="82">
      <t>ヒツヨウ</t>
    </rPh>
    <phoneticPr fontId="4"/>
  </si>
  <si>
    <r>
      <t>【現状分析】
①経常収支比率については問題ないと考えている。
②類型欠損金比率について、直近10年間で欠損金は発生していない。
③流動比率について、R3をピークに減少傾向にある。
④企業債残高対給水収益比率は、企業債残高が減少しているが、給水収益も減少していることから数値的にはほぼ横ばいとなっている。今後は企業債残高が増加する見込みであることから、比率が上昇する見込み。
⑤料金回収率について、おおむね回収できている</t>
    </r>
    <r>
      <rPr>
        <sz val="10"/>
        <rFont val="ＭＳ ゴシック"/>
        <family val="3"/>
        <charset val="128"/>
      </rPr>
      <t>。R4、R5で100％を下回っていることについては、町の事業で水道基本料金減免事業を実施したためである。</t>
    </r>
    <r>
      <rPr>
        <sz val="10"/>
        <color theme="1"/>
        <rFont val="ＭＳ ゴシック"/>
        <family val="3"/>
        <charset val="128"/>
      </rPr>
      <t xml:space="preserve">
⑥給水原価は平均より低い値で推移しているが、上昇傾向にある。これは給水人口の減少によるものであると思われる。
⑦施設利用率について、人口減少と遊休状態の施設があるため、低い値で推移している。
⑧有収率について、減少傾向にあるが、これは管の老朽化に伴う漏水の増加によるものである。独自の漏水調査を行うなどの対策を講じている。
【課題分析】
　給水人口の減少による給水収益の減少が顕著であり、それに伴い、原価・単価などの上昇、施設利用率の減少などがみられる。
　水道料金の見直し、施設の統廃合などが課題として挙げられる。</t>
    </r>
    <rPh sb="1" eb="5">
      <t>ゲンジョウブンセキ</t>
    </rPh>
    <rPh sb="8" eb="14">
      <t>ケイジョウシュウシヒリツ</t>
    </rPh>
    <rPh sb="19" eb="21">
      <t>モンダイ</t>
    </rPh>
    <rPh sb="24" eb="25">
      <t>カンガ</t>
    </rPh>
    <rPh sb="32" eb="37">
      <t>ルイケイケッソンキン</t>
    </rPh>
    <rPh sb="37" eb="39">
      <t>ヒリツ</t>
    </rPh>
    <rPh sb="44" eb="46">
      <t>チョッキン</t>
    </rPh>
    <rPh sb="48" eb="50">
      <t>ネンカン</t>
    </rPh>
    <rPh sb="51" eb="54">
      <t>ケッソンキン</t>
    </rPh>
    <rPh sb="55" eb="57">
      <t>ハッセイ</t>
    </rPh>
    <rPh sb="65" eb="69">
      <t>リュウドウヒリツ</t>
    </rPh>
    <rPh sb="81" eb="85">
      <t>ゲンショウケイコウ</t>
    </rPh>
    <rPh sb="91" eb="96">
      <t>キギョウサイザンダカ</t>
    </rPh>
    <rPh sb="96" eb="97">
      <t>タイ</t>
    </rPh>
    <rPh sb="97" eb="103">
      <t>キュウスイシュウエキヒリツ</t>
    </rPh>
    <rPh sb="105" eb="110">
      <t>キギョウサイザンダカ</t>
    </rPh>
    <rPh sb="221" eb="223">
      <t>シタマワ</t>
    </rPh>
    <rPh sb="235" eb="236">
      <t>マチ</t>
    </rPh>
    <rPh sb="237" eb="239">
      <t>ジギョウ</t>
    </rPh>
    <rPh sb="240" eb="250">
      <t>スイドウキホンリョウキンゲンメンジギョウ</t>
    </rPh>
    <rPh sb="251" eb="253">
      <t>ジッシ</t>
    </rPh>
    <rPh sb="263" eb="267">
      <t>キュウスイゲンカ</t>
    </rPh>
    <rPh sb="268" eb="270">
      <t>ヘイキン</t>
    </rPh>
    <rPh sb="272" eb="273">
      <t>ヒク</t>
    </rPh>
    <rPh sb="274" eb="275">
      <t>アタイ</t>
    </rPh>
    <rPh sb="276" eb="278">
      <t>スイイ</t>
    </rPh>
    <rPh sb="284" eb="288">
      <t>ジョウショウケイコウ</t>
    </rPh>
    <rPh sb="295" eb="299">
      <t>キュウスイジンコウ</t>
    </rPh>
    <rPh sb="300" eb="302">
      <t>ゲンショウ</t>
    </rPh>
    <rPh sb="311" eb="312">
      <t>オモ</t>
    </rPh>
    <rPh sb="318" eb="320">
      <t>シセツ</t>
    </rPh>
    <rPh sb="320" eb="323">
      <t>リヨウリツ</t>
    </rPh>
    <rPh sb="328" eb="332">
      <t>ジンコウゲンショウ</t>
    </rPh>
    <rPh sb="333" eb="337">
      <t>ユウキュウジョウタイ</t>
    </rPh>
    <rPh sb="338" eb="340">
      <t>シセツ</t>
    </rPh>
    <rPh sb="346" eb="347">
      <t>ヒク</t>
    </rPh>
    <rPh sb="348" eb="349">
      <t>アタイ</t>
    </rPh>
    <rPh sb="350" eb="352">
      <t>スイイ</t>
    </rPh>
    <rPh sb="359" eb="362">
      <t>ユウシュウリツ</t>
    </rPh>
    <rPh sb="367" eb="371">
      <t>ゲンショウケイコウ</t>
    </rPh>
    <rPh sb="379" eb="380">
      <t>カン</t>
    </rPh>
    <rPh sb="381" eb="384">
      <t>ロウキュウカ</t>
    </rPh>
    <rPh sb="385" eb="386">
      <t>トモナ</t>
    </rPh>
    <rPh sb="387" eb="389">
      <t>ロウスイ</t>
    </rPh>
    <rPh sb="390" eb="392">
      <t>ゾウカ</t>
    </rPh>
    <rPh sb="401" eb="403">
      <t>ドクジ</t>
    </rPh>
    <rPh sb="404" eb="408">
      <t>ロウスイチョウサ</t>
    </rPh>
    <rPh sb="409" eb="410">
      <t>オコナ</t>
    </rPh>
    <rPh sb="414" eb="416">
      <t>タイサク</t>
    </rPh>
    <rPh sb="417" eb="418">
      <t>コウ</t>
    </rPh>
    <rPh sb="426" eb="430">
      <t>カダイブンセキ</t>
    </rPh>
    <rPh sb="433" eb="437">
      <t>キュウスイジンコウ</t>
    </rPh>
    <rPh sb="438" eb="440">
      <t>ゲンショウ</t>
    </rPh>
    <rPh sb="443" eb="447">
      <t>キュウスイシュウエキ</t>
    </rPh>
    <rPh sb="448" eb="450">
      <t>ゲンショウ</t>
    </rPh>
    <rPh sb="451" eb="453">
      <t>ケンチョ</t>
    </rPh>
    <rPh sb="460" eb="461">
      <t>トモナ</t>
    </rPh>
    <rPh sb="463" eb="465">
      <t>ゲンカ</t>
    </rPh>
    <rPh sb="466" eb="468">
      <t>タンカ</t>
    </rPh>
    <rPh sb="471" eb="473">
      <t>ジョウショウ</t>
    </rPh>
    <rPh sb="474" eb="479">
      <t>シセツリヨウリツ</t>
    </rPh>
    <rPh sb="480" eb="482">
      <t>ゲンショウ</t>
    </rPh>
    <rPh sb="492" eb="496">
      <t>スイドウリョウキン</t>
    </rPh>
    <rPh sb="497" eb="499">
      <t>ミナオ</t>
    </rPh>
    <rPh sb="501" eb="503">
      <t>シセツ</t>
    </rPh>
    <rPh sb="504" eb="507">
      <t>トウハイゴウ</t>
    </rPh>
    <rPh sb="510" eb="512">
      <t>カダイ</t>
    </rPh>
    <rPh sb="515" eb="516">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</si>
</sst>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9B-4330-9C94-3211CE631E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DB9B-4330-9C94-3211CE631E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42.2</c:v>
                </c:pt>
                <c:pt idx="1">
                  <c:v>42.76</c:v>
                </c:pt>
                <c:pt idx="2">
                  <c:v>42.84</c:v>
                </c:pt>
                <c:pt idx="3">
                  <c:v>43.4</c:v>
                </c:pt>
                <c:pt idx="4">
                  <c:v>41.81</c:v>
                </c:pt>
              </c:numCache>
            </c:numRef>
          </c:val>
          <c:extLst>
            <c:ext xmlns:c16="http://schemas.microsoft.com/office/drawing/2014/chart" uri="{C3380CC4-5D6E-409C-BE32-E72D297353CC}">
              <c16:uniqueId val="{00000000-D51E-4ECB-84B6-4066417F54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D51E-4ECB-84B6-4066417F54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77.81</c:v>
                </c:pt>
                <c:pt idx="1">
                  <c:v>76.7</c:v>
                </c:pt>
                <c:pt idx="2">
                  <c:v>75.97</c:v>
                </c:pt>
                <c:pt idx="3">
                  <c:v>72.959999999999994</c:v>
                </c:pt>
                <c:pt idx="4">
                  <c:v>73.349999999999994</c:v>
                </c:pt>
              </c:numCache>
            </c:numRef>
          </c:val>
          <c:extLst>
            <c:ext xmlns:c16="http://schemas.microsoft.com/office/drawing/2014/chart" uri="{C3380CC4-5D6E-409C-BE32-E72D297353CC}">
              <c16:uniqueId val="{00000000-BCF5-4BE1-BCE2-10FA87BECC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BCF5-4BE1-BCE2-10FA87BECC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113.88</c:v>
                </c:pt>
                <c:pt idx="1">
                  <c:v>112.47</c:v>
                </c:pt>
                <c:pt idx="2">
                  <c:v>115.78</c:v>
                </c:pt>
                <c:pt idx="3">
                  <c:v>106.16</c:v>
                </c:pt>
                <c:pt idx="4">
                  <c:v>105.08</c:v>
                </c:pt>
              </c:numCache>
            </c:numRef>
          </c:val>
          <c:extLst>
            <c:ext xmlns:c16="http://schemas.microsoft.com/office/drawing/2014/chart" uri="{C3380CC4-5D6E-409C-BE32-E72D297353CC}">
              <c16:uniqueId val="{00000000-4473-49BE-8D1A-A2B0124D4A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4473-49BE-8D1A-A2B0124D4A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59.01</c:v>
                </c:pt>
                <c:pt idx="1">
                  <c:v>60.78</c:v>
                </c:pt>
                <c:pt idx="2">
                  <c:v>62</c:v>
                </c:pt>
                <c:pt idx="3">
                  <c:v>63.07</c:v>
                </c:pt>
                <c:pt idx="4">
                  <c:v>63.85</c:v>
                </c:pt>
              </c:numCache>
            </c:numRef>
          </c:val>
          <c:extLst>
            <c:ext xmlns:c16="http://schemas.microsoft.com/office/drawing/2014/chart" uri="{C3380CC4-5D6E-409C-BE32-E72D297353CC}">
              <c16:uniqueId val="{00000000-3F85-4D48-BF49-277B0C6A9A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3F85-4D48-BF49-277B0C6A9A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22.32</c:v>
                </c:pt>
                <c:pt idx="1">
                  <c:v>26.04</c:v>
                </c:pt>
                <c:pt idx="2">
                  <c:v>28.62</c:v>
                </c:pt>
                <c:pt idx="3">
                  <c:v>30.12</c:v>
                </c:pt>
                <c:pt idx="4">
                  <c:v>31.28</c:v>
                </c:pt>
              </c:numCache>
            </c:numRef>
          </c:val>
          <c:extLst>
            <c:ext xmlns:c16="http://schemas.microsoft.com/office/drawing/2014/chart" uri="{C3380CC4-5D6E-409C-BE32-E72D297353CC}">
              <c16:uniqueId val="{00000000-3A97-4871-A7BE-C93DF3B19C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3A97-4871-A7BE-C93DF3B19C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06-4AE1-AAC4-F8D91885C4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FC06-4AE1-AAC4-F8D91885C4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260.16000000000003</c:v>
                </c:pt>
                <c:pt idx="1">
                  <c:v>264.62</c:v>
                </c:pt>
                <c:pt idx="2">
                  <c:v>296.92</c:v>
                </c:pt>
                <c:pt idx="3">
                  <c:v>284.39</c:v>
                </c:pt>
                <c:pt idx="4">
                  <c:v>265.47000000000003</c:v>
                </c:pt>
              </c:numCache>
            </c:numRef>
          </c:val>
          <c:extLst>
            <c:ext xmlns:c16="http://schemas.microsoft.com/office/drawing/2014/chart" uri="{C3380CC4-5D6E-409C-BE32-E72D297353CC}">
              <c16:uniqueId val="{00000000-BEA1-4842-AF2F-7E8BEB4E47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BEA1-4842-AF2F-7E8BEB4E47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452.68</c:v>
                </c:pt>
                <c:pt idx="1">
                  <c:v>418.06</c:v>
                </c:pt>
                <c:pt idx="2">
                  <c:v>403.4</c:v>
                </c:pt>
                <c:pt idx="3">
                  <c:v>419.99</c:v>
                </c:pt>
                <c:pt idx="4">
                  <c:v>404.28</c:v>
                </c:pt>
              </c:numCache>
            </c:numRef>
          </c:val>
          <c:extLst>
            <c:ext xmlns:c16="http://schemas.microsoft.com/office/drawing/2014/chart" uri="{C3380CC4-5D6E-409C-BE32-E72D297353CC}">
              <c16:uniqueId val="{00000000-0658-4536-96EC-7150B5ED6C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0658-4536-96EC-7150B5ED6C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113.08</c:v>
                </c:pt>
                <c:pt idx="1">
                  <c:v>111.21</c:v>
                </c:pt>
                <c:pt idx="2">
                  <c:v>111.84</c:v>
                </c:pt>
                <c:pt idx="3">
                  <c:v>92.01</c:v>
                </c:pt>
                <c:pt idx="4">
                  <c:v>91.01</c:v>
                </c:pt>
              </c:numCache>
            </c:numRef>
          </c:val>
          <c:extLst>
            <c:ext xmlns:c16="http://schemas.microsoft.com/office/drawing/2014/chart" uri="{C3380CC4-5D6E-409C-BE32-E72D297353CC}">
              <c16:uniqueId val="{00000000-D8F3-4996-917C-8AB794E372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D8F3-4996-917C-8AB794E372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150.9</c:v>
                </c:pt>
                <c:pt idx="1">
                  <c:v>153.5</c:v>
                </c:pt>
                <c:pt idx="2">
                  <c:v>152.66</c:v>
                </c:pt>
                <c:pt idx="3">
                  <c:v>173.37</c:v>
                </c:pt>
                <c:pt idx="4">
                  <c:v>173.83</c:v>
                </c:pt>
              </c:numCache>
            </c:numRef>
          </c:val>
          <c:extLst>
            <c:ext xmlns:c16="http://schemas.microsoft.com/office/drawing/2014/chart" uri="{C3380CC4-5D6E-409C-BE32-E72D297353CC}">
              <c16:uniqueId val="{00000000-EE28-4D77-94E1-2362712F36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EE28-4D77-94E1-2362712F36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野辺地町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12027</v>
      </c>
      <c r="AM8" s="44"/>
      <c r="AN8" s="44"/>
      <c r="AO8" s="44"/>
      <c r="AP8" s="44"/>
      <c r="AQ8" s="44"/>
      <c r="AR8" s="44"/>
      <c r="AS8" s="44"/>
      <c r="AT8" s="45">
        <f>データ!$S$6</f>
        <v>81.680000000000007</v>
      </c>
      <c r="AU8" s="46"/>
      <c r="AV8" s="46"/>
      <c r="AW8" s="46"/>
      <c r="AX8" s="46"/>
      <c r="AY8" s="46"/>
      <c r="AZ8" s="46"/>
      <c r="BA8" s="46"/>
      <c r="BB8" s="47">
        <f>データ!$T$6</f>
        <v>147.25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61.18</v>
      </c>
      <c r="J10" s="46"/>
      <c r="K10" s="46"/>
      <c r="L10" s="46"/>
      <c r="M10" s="46"/>
      <c r="N10" s="46"/>
      <c r="O10" s="80"/>
      <c r="P10" s="47">
        <f>データ!$P$6</f>
        <v>99.62</v>
      </c>
      <c r="Q10" s="47"/>
      <c r="R10" s="47"/>
      <c r="S10" s="47"/>
      <c r="T10" s="47"/>
      <c r="U10" s="47"/>
      <c r="V10" s="47"/>
      <c r="W10" s="44">
        <f>データ!$Q$6</f>
        <v>3080</v>
      </c>
      <c r="X10" s="44"/>
      <c r="Y10" s="44"/>
      <c r="Z10" s="44"/>
      <c r="AA10" s="44"/>
      <c r="AB10" s="44"/>
      <c r="AC10" s="44"/>
      <c r="AD10" s="2"/>
      <c r="AE10" s="2"/>
      <c r="AF10" s="2"/>
      <c r="AG10" s="2"/>
      <c r="AH10" s="2"/>
      <c r="AI10" s="2"/>
      <c r="AJ10" s="2"/>
      <c r="AK10" s="2"/>
      <c r="AL10" s="44">
        <f>データ!$U$6</f>
        <v>11886</v>
      </c>
      <c r="AM10" s="44"/>
      <c r="AN10" s="44"/>
      <c r="AO10" s="44"/>
      <c r="AP10" s="44"/>
      <c r="AQ10" s="44"/>
      <c r="AR10" s="44"/>
      <c r="AS10" s="44"/>
      <c r="AT10" s="45">
        <f>データ!$V$6</f>
        <v>24.16</v>
      </c>
      <c r="AU10" s="46"/>
      <c r="AV10" s="46"/>
      <c r="AW10" s="46"/>
      <c r="AX10" s="46"/>
      <c r="AY10" s="46"/>
      <c r="AZ10" s="46"/>
      <c r="BA10" s="46"/>
      <c r="BB10" s="47">
        <f>データ!$W$6</f>
        <v>491.97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113</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111</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1SURl8AKLgjV2tky5hGiVEWN5PNBelUQ7UCY5npkPoQiLU8Yqu1y58vl9mriPnt9x2WpbUZfiExB5KjeItBPPQ==" saltValue="vzOqa6xU/e99VTfTENRM7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24015</v>
      </c>
      <c r="D6" s="20">
        <f t="shared" si="3"/>
        <v>46</v>
      </c>
      <c r="E6" s="20">
        <f t="shared" si="3"/>
        <v>1</v>
      </c>
      <c r="F6" s="20">
        <f t="shared" si="3"/>
        <v>0</v>
      </c>
      <c r="G6" s="20">
        <f t="shared" si="3"/>
        <v>1</v>
      </c>
      <c r="H6" s="20" t="str">
        <f t="shared" si="3"/>
        <v>青森県　野辺地町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61.18</v>
      </c>
      <c r="P6" s="21">
        <f t="shared" si="3"/>
        <v>99.62</v>
      </c>
      <c r="Q6" s="21">
        <f t="shared" si="3"/>
        <v>3080</v>
      </c>
      <c r="R6" s="21">
        <f t="shared" si="3"/>
        <v>12027</v>
      </c>
      <c r="S6" s="21">
        <f t="shared" si="3"/>
        <v>81.680000000000007</v>
      </c>
      <c r="T6" s="21">
        <f t="shared" si="3"/>
        <v>147.25</v>
      </c>
      <c r="U6" s="21">
        <f t="shared" si="3"/>
        <v>11886</v>
      </c>
      <c r="V6" s="21">
        <f t="shared" si="3"/>
        <v>24.16</v>
      </c>
      <c r="W6" s="21">
        <f t="shared" si="3"/>
        <v>491.97</v>
      </c>
      <c r="X6" s="22">
        <f>IF(X7="",NA(),X7)</f>
        <v>113.88</v>
      </c>
      <c r="Y6" s="22">
        <f t="shared" ref="Y6:AG6" si="4">IF(Y7="",NA(),Y7)</f>
        <v>112.47</v>
      </c>
      <c r="Z6" s="22">
        <f t="shared" si="4"/>
        <v>115.78</v>
      </c>
      <c r="AA6" s="22">
        <f t="shared" si="4"/>
        <v>106.16</v>
      </c>
      <c r="AB6" s="22">
        <f t="shared" si="4"/>
        <v>105.08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260.16000000000003</v>
      </c>
      <c r="AU6" s="22">
        <f t="shared" ref="AU6:BC6" si="6">IF(AU7="",NA(),AU7)</f>
        <v>264.62</v>
      </c>
      <c r="AV6" s="22">
        <f t="shared" si="6"/>
        <v>296.92</v>
      </c>
      <c r="AW6" s="22">
        <f t="shared" si="6"/>
        <v>284.39</v>
      </c>
      <c r="AX6" s="22">
        <f t="shared" si="6"/>
        <v>265.47000000000003</v>
      </c>
      <c r="AY6" s="22">
        <f t="shared" si="6"/>
        <v>362.93</v>
      </c>
      <c r="AZ6" s="22">
        <f t="shared" si="6"/>
        <v>371.81</v>
      </c>
      <c r="BA6" s="22">
        <f t="shared" si="6"/>
        <v>384.23</v>
      </c>
      <c r="BB6" s="22">
        <f t="shared" si="6"/>
        <v>364.3</v>
      </c>
      <c r="BC6" s="22">
        <f t="shared" si="6"/>
        <v>378.87</v>
      </c>
      <c r="BD6" s="21" t="str">
        <f>IF(BD7="","",IF(BD7="-","【-】","【"&amp;SUBSTITUTE(TEXT(BD7,"#,##0.00"),"-","△")&amp;"】"))</f>
        <v>【243.36】</v>
      </c>
      <c r="BE6" s="22">
        <f>IF(BE7="",NA(),BE7)</f>
        <v>452.68</v>
      </c>
      <c r="BF6" s="22">
        <f t="shared" ref="BF6:BN6" si="7">IF(BF7="",NA(),BF7)</f>
        <v>418.06</v>
      </c>
      <c r="BG6" s="22">
        <f t="shared" si="7"/>
        <v>403.4</v>
      </c>
      <c r="BH6" s="22">
        <f t="shared" si="7"/>
        <v>419.99</v>
      </c>
      <c r="BI6" s="22">
        <f t="shared" si="7"/>
        <v>404.28</v>
      </c>
      <c r="BJ6" s="22">
        <f t="shared" si="7"/>
        <v>439.05</v>
      </c>
      <c r="BK6" s="22">
        <f t="shared" si="7"/>
        <v>465.85</v>
      </c>
      <c r="BL6" s="22">
        <f t="shared" si="7"/>
        <v>439.43</v>
      </c>
      <c r="BM6" s="22">
        <f t="shared" si="7"/>
        <v>438.41</v>
      </c>
      <c r="BN6" s="22">
        <f t="shared" si="7"/>
        <v>430.23</v>
      </c>
      <c r="BO6" s="21" t="str">
        <f>IF(BO7="","",IF(BO7="-","【-】","【"&amp;SUBSTITUTE(TEXT(BO7,"#,##0.00"),"-","△")&amp;"】"))</f>
        <v>【265.93】</v>
      </c>
      <c r="BP6" s="22">
        <f>IF(BP7="",NA(),BP7)</f>
        <v>113.08</v>
      </c>
      <c r="BQ6" s="22">
        <f t="shared" ref="BQ6:BY6" si="8">IF(BQ7="",NA(),BQ7)</f>
        <v>111.21</v>
      </c>
      <c r="BR6" s="22">
        <f t="shared" si="8"/>
        <v>111.84</v>
      </c>
      <c r="BS6" s="22">
        <f t="shared" si="8"/>
        <v>92.01</v>
      </c>
      <c r="BT6" s="22">
        <f t="shared" si="8"/>
        <v>91.01</v>
      </c>
      <c r="BU6" s="22">
        <f t="shared" si="8"/>
        <v>95.26</v>
      </c>
      <c r="BV6" s="22">
        <f t="shared" si="8"/>
        <v>92.39</v>
      </c>
      <c r="BW6" s="22">
        <f t="shared" si="8"/>
        <v>94.41</v>
      </c>
      <c r="BX6" s="22">
        <f t="shared" si="8"/>
        <v>90.96</v>
      </c>
      <c r="BY6" s="22">
        <f t="shared" si="8"/>
        <v>90.66</v>
      </c>
      <c r="BZ6" s="21" t="str">
        <f>IF(BZ7="","",IF(BZ7="-","【-】","【"&amp;SUBSTITUTE(TEXT(BZ7,"#,##0.00"),"-","△")&amp;"】"))</f>
        <v>【97.82】</v>
      </c>
      <c r="CA6" s="22">
        <f>IF(CA7="",NA(),CA7)</f>
        <v>150.9</v>
      </c>
      <c r="CB6" s="22">
        <f t="shared" ref="CB6:CJ6" si="9">IF(CB7="",NA(),CB7)</f>
        <v>153.5</v>
      </c>
      <c r="CC6" s="22">
        <f t="shared" si="9"/>
        <v>152.66</v>
      </c>
      <c r="CD6" s="22">
        <f t="shared" si="9"/>
        <v>173.37</v>
      </c>
      <c r="CE6" s="22">
        <f t="shared" si="9"/>
        <v>173.83</v>
      </c>
      <c r="CF6" s="22">
        <f t="shared" si="9"/>
        <v>192.82</v>
      </c>
      <c r="CG6" s="22">
        <f t="shared" si="9"/>
        <v>192.98</v>
      </c>
      <c r="CH6" s="22">
        <f t="shared" si="9"/>
        <v>192.13</v>
      </c>
      <c r="CI6" s="22">
        <f t="shared" si="9"/>
        <v>197.04</v>
      </c>
      <c r="CJ6" s="22">
        <f t="shared" si="9"/>
        <v>199.33</v>
      </c>
      <c r="CK6" s="21" t="str">
        <f>IF(CK7="","",IF(CK7="-","【-】","【"&amp;SUBSTITUTE(TEXT(CK7,"#,##0.00"),"-","△")&amp;"】"))</f>
        <v>【177.56】</v>
      </c>
      <c r="CL6" s="22">
        <f>IF(CL7="",NA(),CL7)</f>
        <v>42.2</v>
      </c>
      <c r="CM6" s="22">
        <f t="shared" ref="CM6:CU6" si="10">IF(CM7="",NA(),CM7)</f>
        <v>42.76</v>
      </c>
      <c r="CN6" s="22">
        <f t="shared" si="10"/>
        <v>42.84</v>
      </c>
      <c r="CO6" s="22">
        <f t="shared" si="10"/>
        <v>43.4</v>
      </c>
      <c r="CP6" s="22">
        <f t="shared" si="10"/>
        <v>41.81</v>
      </c>
      <c r="CQ6" s="22">
        <f t="shared" si="10"/>
        <v>54.05</v>
      </c>
      <c r="CR6" s="22">
        <f t="shared" si="10"/>
        <v>54.43</v>
      </c>
      <c r="CS6" s="22">
        <f t="shared" si="10"/>
        <v>53.87</v>
      </c>
      <c r="CT6" s="22">
        <f t="shared" si="10"/>
        <v>54.49</v>
      </c>
      <c r="CU6" s="22">
        <f t="shared" si="10"/>
        <v>54.8</v>
      </c>
      <c r="CV6" s="21" t="str">
        <f>IF(CV7="","",IF(CV7="-","【-】","【"&amp;SUBSTITUTE(TEXT(CV7,"#,##0.00"),"-","△")&amp;"】"))</f>
        <v>【59.81】</v>
      </c>
      <c r="CW6" s="22">
        <f>IF(CW7="",NA(),CW7)</f>
        <v>77.81</v>
      </c>
      <c r="CX6" s="22">
        <f t="shared" ref="CX6:DF6" si="11">IF(CX7="",NA(),CX7)</f>
        <v>76.7</v>
      </c>
      <c r="CY6" s="22">
        <f t="shared" si="11"/>
        <v>75.97</v>
      </c>
      <c r="CZ6" s="22">
        <f t="shared" si="11"/>
        <v>72.959999999999994</v>
      </c>
      <c r="DA6" s="22">
        <f t="shared" si="11"/>
        <v>73.349999999999994</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59.01</v>
      </c>
      <c r="DI6" s="22">
        <f t="shared" ref="DI6:DQ6" si="12">IF(DI7="",NA(),DI7)</f>
        <v>60.78</v>
      </c>
      <c r="DJ6" s="22">
        <f t="shared" si="12"/>
        <v>62</v>
      </c>
      <c r="DK6" s="22">
        <f t="shared" si="12"/>
        <v>63.07</v>
      </c>
      <c r="DL6" s="22">
        <f t="shared" si="12"/>
        <v>63.85</v>
      </c>
      <c r="DM6" s="22">
        <f t="shared" si="12"/>
        <v>49.12</v>
      </c>
      <c r="DN6" s="22">
        <f t="shared" si="12"/>
        <v>49.39</v>
      </c>
      <c r="DO6" s="22">
        <f t="shared" si="12"/>
        <v>50.75</v>
      </c>
      <c r="DP6" s="22">
        <f t="shared" si="12"/>
        <v>51.72</v>
      </c>
      <c r="DQ6" s="22">
        <f t="shared" si="12"/>
        <v>52.27</v>
      </c>
      <c r="DR6" s="21" t="str">
        <f>IF(DR7="","",IF(DR7="-","【-】","【"&amp;SUBSTITUTE(TEXT(DR7,"#,##0.00"),"-","△")&amp;"】"))</f>
        <v>【52.02】</v>
      </c>
      <c r="DS6" s="22">
        <f>IF(DS7="",NA(),DS7)</f>
        <v>22.32</v>
      </c>
      <c r="DT6" s="22">
        <f t="shared" ref="DT6:EB6" si="13">IF(DT7="",NA(),DT7)</f>
        <v>26.04</v>
      </c>
      <c r="DU6" s="22">
        <f t="shared" si="13"/>
        <v>28.62</v>
      </c>
      <c r="DV6" s="22">
        <f t="shared" si="13"/>
        <v>30.12</v>
      </c>
      <c r="DW6" s="22">
        <f t="shared" si="13"/>
        <v>31.28</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24015</v>
      </c>
      <c r="D7" s="24">
        <v>46</v>
      </c>
      <c r="E7" s="24">
        <v>1</v>
      </c>
      <c r="F7" s="24">
        <v>0</v>
      </c>
      <c r="G7" s="24">
        <v>1</v>
      </c>
      <c r="H7" s="24" t="s">
        <v>93</v>
      </c>
      <c r="I7" s="24" t="s">
        <v>94</v>
      </c>
      <c r="J7" s="24" t="s">
        <v>95</v>
      </c>
      <c r="K7" s="24" t="s">
        <v>96</v>
      </c>
      <c r="L7" s="24" t="s">
        <v>97</v>
      </c>
      <c r="M7" s="24" t="s">
        <v>98</v>
      </c>
      <c r="N7" s="25" t="s">
        <v>99</v>
      </c>
      <c r="O7" s="25">
        <v>61.18</v>
      </c>
      <c r="P7" s="25">
        <v>99.62</v>
      </c>
      <c r="Q7" s="25">
        <v>3080</v>
      </c>
      <c r="R7" s="25">
        <v>12027</v>
      </c>
      <c r="S7" s="25">
        <v>81.680000000000007</v>
      </c>
      <c r="T7" s="25">
        <v>147.25</v>
      </c>
      <c r="U7" s="25">
        <v>11886</v>
      </c>
      <c r="V7" s="25">
        <v>24.16</v>
      </c>
      <c r="W7" s="25">
        <v>491.97</v>
      </c>
      <c r="X7" s="25">
        <v>113.88</v>
      </c>
      <c r="Y7" s="25">
        <v>112.47</v>
      </c>
      <c r="Z7" s="25">
        <v>115.78</v>
      </c>
      <c r="AA7" s="25">
        <v>106.16</v>
      </c>
      <c r="AB7" s="25">
        <v>105.08</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260.16000000000003</v>
      </c>
      <c r="AU7" s="25">
        <v>264.62</v>
      </c>
      <c r="AV7" s="25">
        <v>296.92</v>
      </c>
      <c r="AW7" s="25">
        <v>284.39</v>
      </c>
      <c r="AX7" s="25">
        <v>265.47000000000003</v>
      </c>
      <c r="AY7" s="25">
        <v>362.93</v>
      </c>
      <c r="AZ7" s="25">
        <v>371.81</v>
      </c>
      <c r="BA7" s="25">
        <v>384.23</v>
      </c>
      <c r="BB7" s="25">
        <v>364.3</v>
      </c>
      <c r="BC7" s="25">
        <v>378.87</v>
      </c>
      <c r="BD7" s="25">
        <v>243.36</v>
      </c>
      <c r="BE7" s="25">
        <v>452.68</v>
      </c>
      <c r="BF7" s="25">
        <v>418.06</v>
      </c>
      <c r="BG7" s="25">
        <v>403.4</v>
      </c>
      <c r="BH7" s="25">
        <v>419.99</v>
      </c>
      <c r="BI7" s="25">
        <v>404.28</v>
      </c>
      <c r="BJ7" s="25">
        <v>439.05</v>
      </c>
      <c r="BK7" s="25">
        <v>465.85</v>
      </c>
      <c r="BL7" s="25">
        <v>439.43</v>
      </c>
      <c r="BM7" s="25">
        <v>438.41</v>
      </c>
      <c r="BN7" s="25">
        <v>430.23</v>
      </c>
      <c r="BO7" s="25">
        <v>265.93</v>
      </c>
      <c r="BP7" s="25">
        <v>113.08</v>
      </c>
      <c r="BQ7" s="25">
        <v>111.21</v>
      </c>
      <c r="BR7" s="25">
        <v>111.84</v>
      </c>
      <c r="BS7" s="25">
        <v>92.01</v>
      </c>
      <c r="BT7" s="25">
        <v>91.01</v>
      </c>
      <c r="BU7" s="25">
        <v>95.26</v>
      </c>
      <c r="BV7" s="25">
        <v>92.39</v>
      </c>
      <c r="BW7" s="25">
        <v>94.41</v>
      </c>
      <c r="BX7" s="25">
        <v>90.96</v>
      </c>
      <c r="BY7" s="25">
        <v>90.66</v>
      </c>
      <c r="BZ7" s="25">
        <v>97.82</v>
      </c>
      <c r="CA7" s="25">
        <v>150.9</v>
      </c>
      <c r="CB7" s="25">
        <v>153.5</v>
      </c>
      <c r="CC7" s="25">
        <v>152.66</v>
      </c>
      <c r="CD7" s="25">
        <v>173.37</v>
      </c>
      <c r="CE7" s="25">
        <v>173.83</v>
      </c>
      <c r="CF7" s="25">
        <v>192.82</v>
      </c>
      <c r="CG7" s="25">
        <v>192.98</v>
      </c>
      <c r="CH7" s="25">
        <v>192.13</v>
      </c>
      <c r="CI7" s="25">
        <v>197.04</v>
      </c>
      <c r="CJ7" s="25">
        <v>199.33</v>
      </c>
      <c r="CK7" s="25">
        <v>177.56</v>
      </c>
      <c r="CL7" s="25">
        <v>42.2</v>
      </c>
      <c r="CM7" s="25">
        <v>42.76</v>
      </c>
      <c r="CN7" s="25">
        <v>42.84</v>
      </c>
      <c r="CO7" s="25">
        <v>43.4</v>
      </c>
      <c r="CP7" s="25">
        <v>41.81</v>
      </c>
      <c r="CQ7" s="25">
        <v>54.05</v>
      </c>
      <c r="CR7" s="25">
        <v>54.43</v>
      </c>
      <c r="CS7" s="25">
        <v>53.87</v>
      </c>
      <c r="CT7" s="25">
        <v>54.49</v>
      </c>
      <c r="CU7" s="25">
        <v>54.8</v>
      </c>
      <c r="CV7" s="25">
        <v>59.81</v>
      </c>
      <c r="CW7" s="25">
        <v>77.81</v>
      </c>
      <c r="CX7" s="25">
        <v>76.7</v>
      </c>
      <c r="CY7" s="25">
        <v>75.97</v>
      </c>
      <c r="CZ7" s="25">
        <v>72.959999999999994</v>
      </c>
      <c r="DA7" s="25">
        <v>73.349999999999994</v>
      </c>
      <c r="DB7" s="25">
        <v>80.510000000000005</v>
      </c>
      <c r="DC7" s="25">
        <v>79.44</v>
      </c>
      <c r="DD7" s="25">
        <v>79.489999999999995</v>
      </c>
      <c r="DE7" s="25">
        <v>78.8</v>
      </c>
      <c r="DF7" s="25">
        <v>77.98</v>
      </c>
      <c r="DG7" s="25">
        <v>89.42</v>
      </c>
      <c r="DH7" s="25">
        <v>59.01</v>
      </c>
      <c r="DI7" s="25">
        <v>60.78</v>
      </c>
      <c r="DJ7" s="25">
        <v>62</v>
      </c>
      <c r="DK7" s="25">
        <v>63.07</v>
      </c>
      <c r="DL7" s="25">
        <v>63.85</v>
      </c>
      <c r="DM7" s="25">
        <v>49.12</v>
      </c>
      <c r="DN7" s="25">
        <v>49.39</v>
      </c>
      <c r="DO7" s="25">
        <v>50.75</v>
      </c>
      <c r="DP7" s="25">
        <v>51.72</v>
      </c>
      <c r="DQ7" s="25">
        <v>52.27</v>
      </c>
      <c r="DR7" s="25">
        <v>52.02</v>
      </c>
      <c r="DS7" s="25">
        <v>22.32</v>
      </c>
      <c r="DT7" s="25">
        <v>26.04</v>
      </c>
      <c r="DU7" s="25">
        <v>28.62</v>
      </c>
      <c r="DV7" s="25">
        <v>30.12</v>
      </c>
      <c r="DW7" s="25">
        <v>31.28</v>
      </c>
      <c r="DX7" s="25">
        <v>16.760000000000002</v>
      </c>
      <c r="DY7" s="25">
        <v>18.57</v>
      </c>
      <c r="DZ7" s="25">
        <v>21.14</v>
      </c>
      <c r="EA7" s="25">
        <v>22.12</v>
      </c>
      <c r="EB7" s="25">
        <v>25.67</v>
      </c>
      <c r="EC7" s="25">
        <v>25.37</v>
      </c>
      <c r="ED7" s="25">
        <v>0</v>
      </c>
      <c r="EE7" s="25">
        <v>0</v>
      </c>
      <c r="EF7" s="25">
        <v>0</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dcterms:created xsi:type="dcterms:W3CDTF">2025-01-24T06:43:59Z</dcterms:created>
  <dcterms:modified xsi:type="dcterms:W3CDTF">2025-02-18T01:47:57Z</dcterms:modified>
  <cp:category/>
</cp:coreProperties>
</file>