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7000上下水道課\青森県総務部　市町村課\公営企業経営分析\漁業集落排水事業\R6（R5年度決算）\回答\"/>
    </mc:Choice>
  </mc:AlternateContent>
  <workbookProtection workbookAlgorithmName="SHA-512" workbookHashValue="s5o7H9LYv3WzdzbmUS6J2RyRhn9LttKrAIr5NZfuzYl5tY1tNR9Uz8LyJVN/5VCeyQhhy6Kd72g6nTvgg0d5bw==" workbookSaltValue="NKGAxzStPdGow1xknMnpNA==" workbookSpinCount="100000" lockStructure="1"/>
  <bookViews>
    <workbookView xWindow="0" yWindow="0" windowWidth="23040" windowHeight="92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H86" i="4"/>
  <c r="E86" i="4"/>
  <c r="AT10" i="4"/>
  <c r="AL10" i="4"/>
  <c r="I10" i="4"/>
  <c r="AL8"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<sst xmlns="http://schemas.openxmlformats.org/spreadsheetml/2006/main" count="236" uniqueCount="119">
  <si>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</si>
  <si>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</si>
  <si>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</si>
  <si>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</si>
  <si>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</si>
  <si>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</si>
  <si>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</si>
  <si>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</si>
  <si>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</si>
  <si>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</si>
  <si>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</si>
  <si>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</si>
  <si>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</si>
  <si>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</si>
  <si>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</si>
  <si>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</si>
  <si>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</si>
  <si>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</si>
  <si>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</si>
  <si>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</si>
  <si>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</si>
  <si>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</si>
  <si>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</si>
  <si>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</si>
  <si>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</si>
  <si>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</si>
  <si>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</si>
  <si>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</si>
  <si>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</si>
  <si>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</si>
  <si>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</si>
  <si>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</si>
  <si>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</si>
  <si>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</si>
  <si>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</si>
  <si>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</si>
  <si>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</si>
  <si>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</si>
  <si>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</si>
  <si>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</si>
  <si>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</si>
  <si>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</si>
  <si>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</si>
  <si>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</si>
  <si>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</si>
  <si>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</si>
  <si>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</si>
  <si>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</si>
  <si>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</si>
  <si>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</si>
  <si>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</si>
  <si>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</si>
  <si>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</si>
  <si>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</si>
  <si>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</si>
  <si>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</si>
  <si>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</si>
  <si>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</si>
  <si>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</si>
  <si>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</si>
  <si>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</si>
  <si>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</si>
  <si>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</si>
  <si>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</si>
  <si>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</si>
  <si>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</si>
  <si>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</si>
  <si>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</si>
  <si>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</si>
  <si>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</si>
  <si>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</si>
  <si>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</si>
  <si>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</si>
  <si>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</si>
  <si>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</si>
  <si>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</si>
  <si>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</si>
  <si>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</si>
  <si>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</si>
  <si>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</si>
  <si>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</si>
  <si>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</si>
  <si>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</si>
  <si>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</si>
  <si>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</si>
  <si>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</si>
  <si>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</si>
  <si>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</si>
  <si>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</si>
  <si>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</si>
  <si>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</si>
  <si>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</si>
  <si>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</si>
  <si>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</si>
  <si>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</si>
  <si>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</si>
  <si>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</si>
  <si>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</si>
  <si>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中泊町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</si>
  <si>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</si>
  <si>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</si>
  <si>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</si>
  <si>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</si>
  <si>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</si>
  <si>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</si>
  <si>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</si>
  <si>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</si>
  <si>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</si>
  <si>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</si>
  <si>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</si>
  <si>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</si>
  <si>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</si>
  <si>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</si>
  <si>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</si>
  <si>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</si>
  <si>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</si>
  <si>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①収益的収支比率は97.03％と100％を下回りましたが、一般会計からの繰入金により収支均衡を保っています。
④企業債残高の残額が全て一般会計からの繰入対象であり、特別会計においての実質負担は0です。
⑤経費回収率は前年比0.72％増の48.29％、これは国の電気料金の補助により動力費が減となっています。
⑥汚水処理減価は前年度を0.04円上回り313.35円となっています。
⑦施設使用率は晴天時一日平均処理量の増加により0.6％増の10.80％となっています。
⑧水洗化率は共用区域内で1件の加入があり3.21％の増となっています。</t>
    <rPh sb="1" eb="4">
      <t>シュウエキテキ</t>
    </rPh>
    <rPh sb="4" eb="6">
      <t>シュウシ</t>
    </rPh>
    <rPh sb="6" eb="8">
      <t>ヒリツ</t>
    </rPh>
    <rPh sb="21" eb="23">
      <t>シタマワ</t>
    </rPh>
    <rPh sb="29" eb="31">
      <t>イッパン</t>
    </rPh>
    <rPh sb="31" eb="33">
      <t>カイケイ</t>
    </rPh>
    <rPh sb="36" eb="39">
      <t>クリイレキン</t>
    </rPh>
    <rPh sb="42" eb="44">
      <t>シュウシ</t>
    </rPh>
    <rPh sb="44" eb="46">
      <t>キンコウ</t>
    </rPh>
    <rPh sb="47" eb="48">
      <t>タモ</t>
    </rPh>
    <rPh sb="58" eb="61">
      <t>キギョウサイ</t>
    </rPh>
    <rPh sb="61" eb="63">
      <t>ザンダカ</t>
    </rPh>
    <rPh sb="64" eb="66">
      <t>ザンガク</t>
    </rPh>
    <rPh sb="67" eb="68">
      <t>スベ</t>
    </rPh>
    <rPh sb="69" eb="71">
      <t>イッパン</t>
    </rPh>
    <rPh sb="71" eb="73">
      <t>カイケイ</t>
    </rPh>
    <rPh sb="76" eb="78">
      <t>クリイレ</t>
    </rPh>
    <rPh sb="78" eb="80">
      <t>タイショウ</t>
    </rPh>
    <rPh sb="84" eb="88">
      <t>トクベツカイケイ</t>
    </rPh>
    <rPh sb="93" eb="95">
      <t>ジッシツ</t>
    </rPh>
    <rPh sb="95" eb="97">
      <t>フタン</t>
    </rPh>
    <rPh sb="105" eb="107">
      <t>ケイヒ</t>
    </rPh>
    <rPh sb="107" eb="110">
      <t>カイシュウリツ</t>
    </rPh>
    <rPh sb="111" eb="114">
      <t>ゼンネンヒ</t>
    </rPh>
    <rPh sb="119" eb="120">
      <t>ゾウ</t>
    </rPh>
    <rPh sb="131" eb="132">
      <t>クニ</t>
    </rPh>
    <rPh sb="133" eb="136">
      <t>デンキリョウ</t>
    </rPh>
    <rPh sb="136" eb="137">
      <t>キン</t>
    </rPh>
    <rPh sb="138" eb="140">
      <t>ホジョ</t>
    </rPh>
    <rPh sb="143" eb="146">
      <t>ドウリョクヒ</t>
    </rPh>
    <rPh sb="147" eb="148">
      <t>ゲン</t>
    </rPh>
    <rPh sb="159" eb="161">
      <t>オスイ</t>
    </rPh>
    <rPh sb="161" eb="163">
      <t>ショリ</t>
    </rPh>
    <rPh sb="163" eb="165">
      <t>ゲンカ</t>
    </rPh>
    <rPh sb="166" eb="169">
      <t>ゼンネンド</t>
    </rPh>
    <rPh sb="174" eb="175">
      <t>エン</t>
    </rPh>
    <rPh sb="175" eb="177">
      <t>ウワマワ</t>
    </rPh>
    <rPh sb="184" eb="185">
      <t>エン</t>
    </rPh>
    <rPh sb="196" eb="198">
      <t>シセツ</t>
    </rPh>
    <rPh sb="198" eb="201">
      <t>シヨウリツ</t>
    </rPh>
    <rPh sb="202" eb="205">
      <t>セイテンジ</t>
    </rPh>
    <rPh sb="205" eb="207">
      <t>イチニチ</t>
    </rPh>
    <rPh sb="207" eb="209">
      <t>ヘイキン</t>
    </rPh>
    <rPh sb="209" eb="212">
      <t>ショリリョウ</t>
    </rPh>
    <rPh sb="213" eb="215">
      <t>ゾウカ</t>
    </rPh>
    <rPh sb="222" eb="223">
      <t>ゾウ</t>
    </rPh>
    <rPh sb="241" eb="244">
      <t>スイセンカ</t>
    </rPh>
    <rPh sb="244" eb="245">
      <t>リツ</t>
    </rPh>
    <rPh sb="246" eb="248">
      <t>キョウヨウ</t>
    </rPh>
    <rPh sb="248" eb="251">
      <t>クイキナイ</t>
    </rPh>
    <rPh sb="253" eb="254">
      <t>ケン</t>
    </rPh>
    <rPh sb="255" eb="257">
      <t>カニュウ</t>
    </rPh>
    <rPh sb="266" eb="267">
      <t>ゾウ</t>
    </rPh>
    <phoneticPr fontId="4"/>
  </si>
  <si>
    <t>③現施設は、供用開始後23年を経過していることから老朽施設の補修、更新が必要となっています。今後は施設整備計画に基づき、計画的な設備更新が必要です。</t>
    <rPh sb="1" eb="4">
      <t>ゲンシセツ</t>
    </rPh>
    <rPh sb="6" eb="8">
      <t>キョウヨウ</t>
    </rPh>
    <rPh sb="8" eb="10">
      <t>カイシ</t>
    </rPh>
    <rPh sb="10" eb="11">
      <t>ゴ</t>
    </rPh>
    <rPh sb="13" eb="14">
      <t>ネン</t>
    </rPh>
    <rPh sb="15" eb="17">
      <t>ケイカ</t>
    </rPh>
    <rPh sb="25" eb="27">
      <t>ロウキュウ</t>
    </rPh>
    <rPh sb="27" eb="29">
      <t>シセツ</t>
    </rPh>
    <rPh sb="30" eb="32">
      <t>ホシュウ</t>
    </rPh>
    <rPh sb="33" eb="35">
      <t>コウシン</t>
    </rPh>
    <rPh sb="36" eb="38">
      <t>ヒツヨウ</t>
    </rPh>
    <rPh sb="46" eb="48">
      <t>コンゴ</t>
    </rPh>
    <rPh sb="49" eb="51">
      <t>シセツ</t>
    </rPh>
    <rPh sb="51" eb="53">
      <t>セイビ</t>
    </rPh>
    <rPh sb="53" eb="55">
      <t>ケイカク</t>
    </rPh>
    <rPh sb="56" eb="57">
      <t>モト</t>
    </rPh>
    <rPh sb="60" eb="63">
      <t>ケイカクテキ</t>
    </rPh>
    <rPh sb="64" eb="66">
      <t>セツビ</t>
    </rPh>
    <rPh sb="66" eb="68">
      <t>コウシン</t>
    </rPh>
    <rPh sb="69" eb="71">
      <t>ヒツヨウ</t>
    </rPh>
    <phoneticPr fontId="4"/>
  </si>
  <si>
    <t>　収支は赤字となっており、施設維持管理費と償還金に対して営業収益に不足が生じるため、一般会計からの繰入金で収支均衡を図っているため下水道事業の経営という面では厳しいものとなっています。
　また、供用区域内の65歳以上の世帯が50％を超えており、過疎化、少子化高齢化が加速している現状です。
　今後は、経営戦略を踏まえた経営の健全化を図るための取組を進めることが必要です。</t>
    <rPh sb="1" eb="3">
      <t>シュウシ</t>
    </rPh>
    <rPh sb="4" eb="6">
      <t>アカジ</t>
    </rPh>
    <rPh sb="13" eb="15">
      <t>シセツ</t>
    </rPh>
    <rPh sb="15" eb="17">
      <t>イジ</t>
    </rPh>
    <rPh sb="17" eb="19">
      <t>カンリ</t>
    </rPh>
    <rPh sb="19" eb="20">
      <t>ヒ</t>
    </rPh>
    <rPh sb="21" eb="24">
      <t>ショウカンキン</t>
    </rPh>
    <rPh sb="25" eb="26">
      <t>タイ</t>
    </rPh>
    <rPh sb="28" eb="30">
      <t>エイギョウ</t>
    </rPh>
    <rPh sb="30" eb="32">
      <t>シュウエキ</t>
    </rPh>
    <rPh sb="33" eb="35">
      <t>フソク</t>
    </rPh>
    <rPh sb="36" eb="37">
      <t>ショウ</t>
    </rPh>
    <rPh sb="42" eb="44">
      <t>イッパン</t>
    </rPh>
    <rPh sb="44" eb="46">
      <t>カイケイ</t>
    </rPh>
    <rPh sb="49" eb="52">
      <t>クリイレキン</t>
    </rPh>
    <rPh sb="53" eb="55">
      <t>シュウシ</t>
    </rPh>
    <rPh sb="55" eb="57">
      <t>キンコウ</t>
    </rPh>
    <rPh sb="58" eb="59">
      <t>ハカ</t>
    </rPh>
    <rPh sb="65" eb="68">
      <t>ゲスイドウ</t>
    </rPh>
    <rPh sb="68" eb="70">
      <t>ジギョウ</t>
    </rPh>
    <rPh sb="71" eb="73">
      <t>ケイエイ</t>
    </rPh>
    <rPh sb="76" eb="77">
      <t>メン</t>
    </rPh>
    <rPh sb="79" eb="80">
      <t>キビ</t>
    </rPh>
    <rPh sb="97" eb="99">
      <t>キョウヨウ</t>
    </rPh>
    <rPh sb="99" eb="102">
      <t>クイキナイ</t>
    </rPh>
    <rPh sb="105" eb="106">
      <t>サイ</t>
    </rPh>
    <rPh sb="106" eb="108">
      <t>イジョウ</t>
    </rPh>
    <rPh sb="109" eb="111">
      <t>セタイ</t>
    </rPh>
    <rPh sb="116" eb="117">
      <t>コ</t>
    </rPh>
    <rPh sb="122" eb="125">
      <t>カソカ</t>
    </rPh>
    <rPh sb="126" eb="129">
      <t>ショウシカ</t>
    </rPh>
    <rPh sb="129" eb="132">
      <t>コウレイカ</t>
    </rPh>
    <rPh sb="133" eb="135">
      <t>カソク</t>
    </rPh>
    <rPh sb="139" eb="141">
      <t>ゲンジョウ</t>
    </rPh>
    <rPh sb="146" eb="148">
      <t>コンゴ</t>
    </rPh>
    <rPh sb="150" eb="152">
      <t>ケイエイ</t>
    </rPh>
    <rPh sb="152" eb="154">
      <t>センリャク</t>
    </rPh>
    <rPh sb="155" eb="156">
      <t>フ</t>
    </rPh>
    <rPh sb="159" eb="161">
      <t>ケイエイ</t>
    </rPh>
    <rPh sb="162" eb="165">
      <t>ケンゼンカ</t>
    </rPh>
    <rPh sb="166" eb="167">
      <t>ハカ</t>
    </rPh>
    <rPh sb="171" eb="173">
      <t>トリクミ</t>
    </rPh>
    <rPh sb="174" eb="175">
      <t>スス</t>
    </rPh>
    <rPh sb="180" eb="18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</si>
</sst>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C1-4E8A-9153-80135B24373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1.6</c:v>
                </c:pt>
                <c:pt idx="2">
                  <c:v>0.01</c:v>
                </c:pt>
                <c:pt idx="3">
                  <c:v>0.01</c:v>
                </c:pt>
                <c:pt idx="4" formatCode="#,##0.00;&quot;△&quot;#,##0.00">
                  <c:v>0</c:v>
                </c:pt>
              </c:numCache>
            </c:numRef>
          </c:val>
          <c:smooth val="0"/>
          <c:extLst>
            <c:ext xmlns:c16="http://schemas.microsoft.com/office/drawing/2014/chart" uri="{C3380CC4-5D6E-409C-BE32-E72D297353CC}">
              <c16:uniqueId val="{00000001-8DC1-4E8A-9153-80135B24373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10.8</c:v>
                </c:pt>
                <c:pt idx="1">
                  <c:v>11</c:v>
                </c:pt>
                <c:pt idx="2">
                  <c:v>11</c:v>
                </c:pt>
                <c:pt idx="3">
                  <c:v>10.199999999999999</c:v>
                </c:pt>
                <c:pt idx="4">
                  <c:v>10.8</c:v>
                </c:pt>
              </c:numCache>
            </c:numRef>
          </c:val>
          <c:extLst>
            <c:ext xmlns:c16="http://schemas.microsoft.com/office/drawing/2014/chart" uri="{C3380CC4-5D6E-409C-BE32-E72D297353CC}">
              <c16:uniqueId val="{00000000-8A52-42F5-A3E2-AB917F2C23D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32.479999999999997</c:v>
                </c:pt>
                <c:pt idx="1">
                  <c:v>30.19</c:v>
                </c:pt>
                <c:pt idx="2">
                  <c:v>28.77</c:v>
                </c:pt>
                <c:pt idx="3">
                  <c:v>26.22</c:v>
                </c:pt>
                <c:pt idx="4">
                  <c:v>26.12</c:v>
                </c:pt>
              </c:numCache>
            </c:numRef>
          </c:val>
          <c:smooth val="0"/>
          <c:extLst>
            <c:ext xmlns:c16="http://schemas.microsoft.com/office/drawing/2014/chart" uri="{C3380CC4-5D6E-409C-BE32-E72D297353CC}">
              <c16:uniqueId val="{00000001-8A52-42F5-A3E2-AB917F2C23D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55.68</c:v>
                </c:pt>
                <c:pt idx="1">
                  <c:v>59.32</c:v>
                </c:pt>
                <c:pt idx="2">
                  <c:v>61.3</c:v>
                </c:pt>
                <c:pt idx="3">
                  <c:v>63.02</c:v>
                </c:pt>
                <c:pt idx="4">
                  <c:v>66.23</c:v>
                </c:pt>
              </c:numCache>
            </c:numRef>
          </c:val>
          <c:extLst>
            <c:ext xmlns:c16="http://schemas.microsoft.com/office/drawing/2014/chart" uri="{C3380CC4-5D6E-409C-BE32-E72D297353CC}">
              <c16:uniqueId val="{00000000-943F-4822-879E-317D9E3DB8C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79.2</c:v>
                </c:pt>
                <c:pt idx="1">
                  <c:v>79.09</c:v>
                </c:pt>
                <c:pt idx="2">
                  <c:v>78.900000000000006</c:v>
                </c:pt>
                <c:pt idx="3">
                  <c:v>78.03</c:v>
                </c:pt>
                <c:pt idx="4">
                  <c:v>78.55</c:v>
                </c:pt>
              </c:numCache>
            </c:numRef>
          </c:val>
          <c:smooth val="0"/>
          <c:extLst>
            <c:ext xmlns:c16="http://schemas.microsoft.com/office/drawing/2014/chart" uri="{C3380CC4-5D6E-409C-BE32-E72D297353CC}">
              <c16:uniqueId val="{00000001-943F-4822-879E-317D9E3DB8C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99.9</c:v>
                </c:pt>
                <c:pt idx="1">
                  <c:v>100.18</c:v>
                </c:pt>
                <c:pt idx="2">
                  <c:v>99.06</c:v>
                </c:pt>
                <c:pt idx="3">
                  <c:v>102.88</c:v>
                </c:pt>
                <c:pt idx="4">
                  <c:v>97.03</c:v>
                </c:pt>
              </c:numCache>
            </c:numRef>
          </c:val>
          <c:extLst>
            <c:ext xmlns:c16="http://schemas.microsoft.com/office/drawing/2014/chart" uri="{C3380CC4-5D6E-409C-BE32-E72D297353CC}">
              <c16:uniqueId val="{00000000-9EF9-43F5-97B8-9F74B4ADA9A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F9-43F5-97B8-9F74B4ADA9A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9B-469A-BEA4-ADAE9C91CAD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9B-469A-BEA4-ADAE9C91CAD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37-46AE-9E61-353025AA140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37-46AE-9E61-353025AA140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F9-4E12-B2B7-2FA74D8A60D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F9-4E12-B2B7-2FA74D8A60D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4E-41BD-ADCB-01DBED3A3A6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4E-41BD-ADCB-01DBED3A3A6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A7-43BB-8110-5961C1B2BC3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998.42</c:v>
                </c:pt>
                <c:pt idx="1">
                  <c:v>1095.52</c:v>
                </c:pt>
                <c:pt idx="2">
                  <c:v>1056.55</c:v>
                </c:pt>
                <c:pt idx="3">
                  <c:v>1278.54</c:v>
                </c:pt>
                <c:pt idx="4">
                  <c:v>1149.7</c:v>
                </c:pt>
              </c:numCache>
            </c:numRef>
          </c:val>
          <c:smooth val="0"/>
          <c:extLst>
            <c:ext xmlns:c16="http://schemas.microsoft.com/office/drawing/2014/chart" uri="{C3380CC4-5D6E-409C-BE32-E72D297353CC}">
              <c16:uniqueId val="{00000001-09A7-43BB-8110-5961C1B2BC3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33.14</c:v>
                </c:pt>
                <c:pt idx="1">
                  <c:v>31.34</c:v>
                </c:pt>
                <c:pt idx="2">
                  <c:v>49.15</c:v>
                </c:pt>
                <c:pt idx="3">
                  <c:v>47.57</c:v>
                </c:pt>
                <c:pt idx="4">
                  <c:v>48.29</c:v>
                </c:pt>
              </c:numCache>
            </c:numRef>
          </c:val>
          <c:extLst>
            <c:ext xmlns:c16="http://schemas.microsoft.com/office/drawing/2014/chart" uri="{C3380CC4-5D6E-409C-BE32-E72D297353CC}">
              <c16:uniqueId val="{00000000-933E-4C98-A67A-33580F6EA14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41.41</c:v>
                </c:pt>
                <c:pt idx="1">
                  <c:v>39.64</c:v>
                </c:pt>
                <c:pt idx="2">
                  <c:v>40</c:v>
                </c:pt>
                <c:pt idx="3">
                  <c:v>38.74</c:v>
                </c:pt>
                <c:pt idx="4">
                  <c:v>35.96</c:v>
                </c:pt>
              </c:numCache>
            </c:numRef>
          </c:val>
          <c:smooth val="0"/>
          <c:extLst>
            <c:ext xmlns:c16="http://schemas.microsoft.com/office/drawing/2014/chart" uri="{C3380CC4-5D6E-409C-BE32-E72D297353CC}">
              <c16:uniqueId val="{00000001-933E-4C98-A67A-33580F6EA14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482.4</c:v>
                </c:pt>
                <c:pt idx="1">
                  <c:v>509.14</c:v>
                </c:pt>
                <c:pt idx="2">
                  <c:v>319.23</c:v>
                </c:pt>
                <c:pt idx="3">
                  <c:v>313.31</c:v>
                </c:pt>
                <c:pt idx="4">
                  <c:v>313.35000000000002</c:v>
                </c:pt>
              </c:numCache>
            </c:numRef>
          </c:val>
          <c:extLst>
            <c:ext xmlns:c16="http://schemas.microsoft.com/office/drawing/2014/chart" uri="{C3380CC4-5D6E-409C-BE32-E72D297353CC}">
              <c16:uniqueId val="{00000000-E4A2-4FF8-8C81-B74560A2650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417.56</c:v>
                </c:pt>
                <c:pt idx="1">
                  <c:v>449.72</c:v>
                </c:pt>
                <c:pt idx="2">
                  <c:v>437.27</c:v>
                </c:pt>
                <c:pt idx="3">
                  <c:v>456.72</c:v>
                </c:pt>
                <c:pt idx="4">
                  <c:v>481.96</c:v>
                </c:pt>
              </c:numCache>
            </c:numRef>
          </c:val>
          <c:smooth val="0"/>
          <c:extLst>
            <c:ext xmlns:c16="http://schemas.microsoft.com/office/drawing/2014/chart" uri="{C3380CC4-5D6E-409C-BE32-E72D297353CC}">
              <c16:uniqueId val="{00000001-E4A2-4FF8-8C81-B74560A2650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55" zoomScaleNormal="100" workbookViewId="0">
      <selection activeCell="AX59" sqref="AX59"/>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青森県　中泊町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漁業集落排水</v>
      </c>
      <c r="Q8" s="64"/>
      <c r="R8" s="64"/>
      <c r="S8" s="64"/>
      <c r="T8" s="64"/>
      <c r="U8" s="64"/>
      <c r="V8" s="64"/>
      <c r="W8" s="64" t="str">
        <f>データ!L6</f>
        <v>H2</v>
      </c>
      <c r="X8" s="64"/>
      <c r="Y8" s="64"/>
      <c r="Z8" s="64"/>
      <c r="AA8" s="64"/>
      <c r="AB8" s="64"/>
      <c r="AC8" s="64"/>
      <c r="AD8" s="65" t="str">
        <f>データ!$M$6</f>
        <v>非設置</v>
      </c>
      <c r="AE8" s="65"/>
      <c r="AF8" s="65"/>
      <c r="AG8" s="65"/>
      <c r="AH8" s="65"/>
      <c r="AI8" s="65"/>
      <c r="AJ8" s="65"/>
      <c r="AK8" s="3"/>
      <c r="AL8" s="44">
        <f>データ!S6</f>
        <v>9645</v>
      </c>
      <c r="AM8" s="44"/>
      <c r="AN8" s="44"/>
      <c r="AO8" s="44"/>
      <c r="AP8" s="44"/>
      <c r="AQ8" s="44"/>
      <c r="AR8" s="44"/>
      <c r="AS8" s="44"/>
      <c r="AT8" s="45">
        <f>データ!T6</f>
        <v>216.34</v>
      </c>
      <c r="AU8" s="45"/>
      <c r="AV8" s="45"/>
      <c r="AW8" s="45"/>
      <c r="AX8" s="45"/>
      <c r="AY8" s="45"/>
      <c r="AZ8" s="45"/>
      <c r="BA8" s="45"/>
      <c r="BB8" s="45">
        <f>データ!U6</f>
        <v>44.58</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5.57</v>
      </c>
      <c r="Q10" s="45"/>
      <c r="R10" s="45"/>
      <c r="S10" s="45"/>
      <c r="T10" s="45"/>
      <c r="U10" s="45"/>
      <c r="V10" s="45"/>
      <c r="W10" s="45">
        <f>データ!Q6</f>
        <v>100</v>
      </c>
      <c r="X10" s="45"/>
      <c r="Y10" s="45"/>
      <c r="Z10" s="45"/>
      <c r="AA10" s="45"/>
      <c r="AB10" s="45"/>
      <c r="AC10" s="45"/>
      <c r="AD10" s="44">
        <f>データ!R6</f>
        <v>2887</v>
      </c>
      <c r="AE10" s="44"/>
      <c r="AF10" s="44"/>
      <c r="AG10" s="44"/>
      <c r="AH10" s="44"/>
      <c r="AI10" s="44"/>
      <c r="AJ10" s="44"/>
      <c r="AK10" s="2"/>
      <c r="AL10" s="44">
        <f>データ!V6</f>
        <v>533</v>
      </c>
      <c r="AM10" s="44"/>
      <c r="AN10" s="44"/>
      <c r="AO10" s="44"/>
      <c r="AP10" s="44"/>
      <c r="AQ10" s="44"/>
      <c r="AR10" s="44"/>
      <c r="AS10" s="44"/>
      <c r="AT10" s="45">
        <f>データ!W6</f>
        <v>0.15</v>
      </c>
      <c r="AU10" s="45"/>
      <c r="AV10" s="45"/>
      <c r="AW10" s="45"/>
      <c r="AX10" s="45"/>
      <c r="AY10" s="45"/>
      <c r="AZ10" s="45"/>
      <c r="BA10" s="45"/>
      <c r="BB10" s="45">
        <f>データ!X6</f>
        <v>3553.33</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【1,069.89】</v>
      </c>
      <c r="I86" s="12" t="str">
        <f>データ!CA6</f>
        <v>【39.89】</v>
      </c>
      <c r="J86" s="12" t="str">
        <f>データ!CL6</f>
        <v>【426.52】</v>
      </c>
      <c r="K86" s="12" t="str">
        <f>データ!CW6</f>
        <v>【28.16】</v>
      </c>
      <c r="L86" s="12" t="str">
        <f>データ!DH6</f>
        <v>【80.73】</v>
      </c>
      <c r="M86" s="12" t="s">
        <v>44</v>
      </c>
      <c r="N86" s="12" t="s">
        <v>44</v>
      </c>
      <c r="O86" s="12" t="str">
        <f>データ!EO6</f>
        <v>【0.00】</v>
      </c>
    </row>
  </sheetData>
  <sheetProtection algorithmName="SHA-512" hashValue="vfuCbcssrZcauCHVvg3AXpm3hbE9Rf/ljsiLbd9SCT7o8hvashu4NM5OJO/v06p372MHe/Vf9pKs6NBEzkLwXg==" saltValue="5wU6xj//9WFUdqfrsrQSr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23876</v>
      </c>
      <c r="D6" s="19">
        <f t="shared" si="3"/>
        <v>47</v>
      </c>
      <c r="E6" s="19">
        <f t="shared" si="3"/>
        <v>17</v>
      </c>
      <c r="F6" s="19">
        <f t="shared" si="3"/>
        <v>6</v>
      </c>
      <c r="G6" s="19">
        <f t="shared" si="3"/>
        <v>0</v>
      </c>
      <c r="H6" s="19" t="str">
        <f t="shared" si="3"/>
        <v>青森県　中泊町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5.57</v>
      </c>
      <c r="Q6" s="20">
        <f t="shared" si="3"/>
        <v>100</v>
      </c>
      <c r="R6" s="20">
        <f t="shared" si="3"/>
        <v>2887</v>
      </c>
      <c r="S6" s="20">
        <f t="shared" si="3"/>
        <v>9645</v>
      </c>
      <c r="T6" s="20">
        <f t="shared" si="3"/>
        <v>216.34</v>
      </c>
      <c r="U6" s="20">
        <f t="shared" si="3"/>
        <v>44.58</v>
      </c>
      <c r="V6" s="20">
        <f t="shared" si="3"/>
        <v>533</v>
      </c>
      <c r="W6" s="20">
        <f t="shared" si="3"/>
        <v>0.15</v>
      </c>
      <c r="X6" s="20">
        <f t="shared" si="3"/>
        <v>3553.33</v>
      </c>
      <c r="Y6" s="21">
        <f>IF(Y7="",NA(),Y7)</f>
        <v>99.9</v>
      </c>
      <c r="Z6" s="21">
        <f t="shared" ref="Z6:AH6" si="4">IF(Z7="",NA(),Z7)</f>
        <v>100.18</v>
      </c>
      <c r="AA6" s="21">
        <f t="shared" si="4"/>
        <v>99.06</v>
      </c>
      <c r="AB6" s="21">
        <f t="shared" si="4"/>
        <v>102.88</v>
      </c>
      <c r="AC6" s="21">
        <f t="shared" si="4"/>
        <v>97.03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998.42</v>
      </c>
      <c r="BL6" s="21">
        <f t="shared" si="7"/>
        <v>1095.52</v>
      </c>
      <c r="BM6" s="21">
        <f t="shared" si="7"/>
        <v>1056.55</v>
      </c>
      <c r="BN6" s="21">
        <f t="shared" si="7"/>
        <v>1278.54</v>
      </c>
      <c r="BO6" s="21">
        <f t="shared" si="7"/>
        <v>1149.7</v>
      </c>
      <c r="BP6" s="20" t="str">
        <f>IF(BP7="","",IF(BP7="-","【-】","【"&amp;SUBSTITUTE(TEXT(BP7,"#,##0.00"),"-","△")&amp;"】"))</f>
        <v>【1,069.89】</v>
      </c>
      <c r="BQ6" s="21">
        <f>IF(BQ7="",NA(),BQ7)</f>
        <v>33.14</v>
      </c>
      <c r="BR6" s="21">
        <f t="shared" ref="BR6:BZ6" si="8">IF(BR7="",NA(),BR7)</f>
        <v>31.34</v>
      </c>
      <c r="BS6" s="21">
        <f t="shared" si="8"/>
        <v>49.15</v>
      </c>
      <c r="BT6" s="21">
        <f t="shared" si="8"/>
        <v>47.57</v>
      </c>
      <c r="BU6" s="21">
        <f t="shared" si="8"/>
        <v>48.29</v>
      </c>
      <c r="BV6" s="21">
        <f t="shared" si="8"/>
        <v>41.41</v>
      </c>
      <c r="BW6" s="21">
        <f t="shared" si="8"/>
        <v>39.64</v>
      </c>
      <c r="BX6" s="21">
        <f t="shared" si="8"/>
        <v>40</v>
      </c>
      <c r="BY6" s="21">
        <f t="shared" si="8"/>
        <v>38.74</v>
      </c>
      <c r="BZ6" s="21">
        <f t="shared" si="8"/>
        <v>35.96</v>
      </c>
      <c r="CA6" s="20" t="str">
        <f>IF(CA7="","",IF(CA7="-","【-】","【"&amp;SUBSTITUTE(TEXT(CA7,"#,##0.00"),"-","△")&amp;"】"))</f>
        <v>【39.89】</v>
      </c>
      <c r="CB6" s="21">
        <f>IF(CB7="",NA(),CB7)</f>
        <v>482.4</v>
      </c>
      <c r="CC6" s="21">
        <f t="shared" ref="CC6:CK6" si="9">IF(CC7="",NA(),CC7)</f>
        <v>509.14</v>
      </c>
      <c r="CD6" s="21">
        <f t="shared" si="9"/>
        <v>319.23</v>
      </c>
      <c r="CE6" s="21">
        <f t="shared" si="9"/>
        <v>313.31</v>
      </c>
      <c r="CF6" s="21">
        <f t="shared" si="9"/>
        <v>313.35000000000002</v>
      </c>
      <c r="CG6" s="21">
        <f t="shared" si="9"/>
        <v>417.56</v>
      </c>
      <c r="CH6" s="21">
        <f t="shared" si="9"/>
        <v>449.72</v>
      </c>
      <c r="CI6" s="21">
        <f t="shared" si="9"/>
        <v>437.27</v>
      </c>
      <c r="CJ6" s="21">
        <f t="shared" si="9"/>
        <v>456.72</v>
      </c>
      <c r="CK6" s="21">
        <f t="shared" si="9"/>
        <v>481.96</v>
      </c>
      <c r="CL6" s="20" t="str">
        <f>IF(CL7="","",IF(CL7="-","【-】","【"&amp;SUBSTITUTE(TEXT(CL7,"#,##0.00"),"-","△")&amp;"】"))</f>
        <v>【426.52】</v>
      </c>
      <c r="CM6" s="21">
        <f>IF(CM7="",NA(),CM7)</f>
        <v>10.8</v>
      </c>
      <c r="CN6" s="21">
        <f t="shared" ref="CN6:CV6" si="10">IF(CN7="",NA(),CN7)</f>
        <v>11</v>
      </c>
      <c r="CO6" s="21">
        <f t="shared" si="10"/>
        <v>11</v>
      </c>
      <c r="CP6" s="21">
        <f t="shared" si="10"/>
        <v>10.199999999999999</v>
      </c>
      <c r="CQ6" s="21">
        <f t="shared" si="10"/>
        <v>10.8</v>
      </c>
      <c r="CR6" s="21">
        <f t="shared" si="10"/>
        <v>32.479999999999997</v>
      </c>
      <c r="CS6" s="21">
        <f t="shared" si="10"/>
        <v>30.19</v>
      </c>
      <c r="CT6" s="21">
        <f t="shared" si="10"/>
        <v>28.77</v>
      </c>
      <c r="CU6" s="21">
        <f t="shared" si="10"/>
        <v>26.22</v>
      </c>
      <c r="CV6" s="21">
        <f t="shared" si="10"/>
        <v>26.12</v>
      </c>
      <c r="CW6" s="20" t="str">
        <f>IF(CW7="","",IF(CW7="-","【-】","【"&amp;SUBSTITUTE(TEXT(CW7,"#,##0.00"),"-","△")&amp;"】"))</f>
        <v>【28.16】</v>
      </c>
      <c r="CX6" s="21">
        <f>IF(CX7="",NA(),CX7)</f>
        <v>55.68</v>
      </c>
      <c r="CY6" s="21">
        <f t="shared" ref="CY6:DG6" si="11">IF(CY7="",NA(),CY7)</f>
        <v>59.32</v>
      </c>
      <c r="CZ6" s="21">
        <f t="shared" si="11"/>
        <v>61.3</v>
      </c>
      <c r="DA6" s="21">
        <f t="shared" si="11"/>
        <v>63.02</v>
      </c>
      <c r="DB6" s="21">
        <f t="shared" si="11"/>
        <v>66.23</v>
      </c>
      <c r="DC6" s="21">
        <f t="shared" si="11"/>
        <v>79.2</v>
      </c>
      <c r="DD6" s="21">
        <f t="shared" si="11"/>
        <v>79.09</v>
      </c>
      <c r="DE6" s="21">
        <f t="shared" si="11"/>
        <v>78.900000000000006</v>
      </c>
      <c r="DF6" s="21">
        <f t="shared" si="11"/>
        <v>78.03</v>
      </c>
      <c r="DG6" s="21">
        <f t="shared" si="11"/>
        <v>78.55</v>
      </c>
      <c r="DH6" s="20" t="str">
        <f>IF(DH7="","",IF(DH7="-","【-】","【"&amp;SUBSTITUTE(TEXT(DH7,"#,##0.00"),"-","△")&amp;"】"))</f>
        <v>【80.73】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1.6</v>
      </c>
      <c r="EL6" s="21">
        <f t="shared" si="14"/>
        <v>0.01</v>
      </c>
      <c r="EM6" s="21">
        <f t="shared" si="14"/>
        <v>0.01</v>
      </c>
      <c r="EN6" s="20">
        <f t="shared" si="14"/>
        <v>0</v>
      </c>
      <c r="EO6" s="20" t="str">
        <f>IF(EO7="","",IF(EO7="-","【-】","【"&amp;SUBSTITUTE(TEXT(EO7,"#,##0.00"),"-","△")&amp;"】"))</f>
        <v>【0.00】</v>
      </c>
    </row>
    <row r="7" spans="1:145" s="22" customFormat="1" x14ac:dyDescent="0.2">
      <c r="A7" s="14"/>
      <c r="B7" s="23">
        <v>2023</v>
      </c>
      <c r="C7" s="23">
        <v>23876</v>
      </c>
      <c r="D7" s="23">
        <v>47</v>
      </c>
      <c r="E7" s="23">
        <v>17</v>
      </c>
      <c r="F7" s="23">
        <v>6</v>
      </c>
      <c r="G7" s="23">
        <v>0</v>
      </c>
      <c r="H7" s="23" t="s">
        <v>98</v>
      </c>
      <c r="I7" s="23" t="s">
        <v>99</v>
      </c>
      <c r="J7" s="23" t="s">
        <v>100</v>
      </c>
      <c r="K7" s="23" t="s">
        <v>101</v>
      </c>
      <c r="L7" s="23" t="s">
        <v>102</v>
      </c>
      <c r="M7" s="23" t="s">
        <v>103</v>
      </c>
      <c r="N7" s="24" t="s">
        <v>104</v>
      </c>
      <c r="O7" s="24" t="s">
        <v>105</v>
      </c>
      <c r="P7" s="24">
        <v>5.57</v>
      </c>
      <c r="Q7" s="24">
        <v>100</v>
      </c>
      <c r="R7" s="24">
        <v>2887</v>
      </c>
      <c r="S7" s="24">
        <v>9645</v>
      </c>
      <c r="T7" s="24">
        <v>216.34</v>
      </c>
      <c r="U7" s="24">
        <v>44.58</v>
      </c>
      <c r="V7" s="24">
        <v>533</v>
      </c>
      <c r="W7" s="24">
        <v>0.15</v>
      </c>
      <c r="X7" s="24">
        <v>3553.33</v>
      </c>
      <c r="Y7" s="24">
        <v>99.9</v>
      </c>
      <c r="Z7" s="24">
        <v>100.18</v>
      </c>
      <c r="AA7" s="24">
        <v>99.06</v>
      </c>
      <c r="AB7" s="24">
        <v>102.88</v>
      </c>
      <c r="AC7" s="24">
        <v>97.03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998.42</v>
      </c>
      <c r="BL7" s="24">
        <v>1095.52</v>
      </c>
      <c r="BM7" s="24">
        <v>1056.55</v>
      </c>
      <c r="BN7" s="24">
        <v>1278.54</v>
      </c>
      <c r="BO7" s="24">
        <v>1149.7</v>
      </c>
      <c r="BP7" s="24">
        <v>1069.8900000000001</v>
      </c>
      <c r="BQ7" s="24">
        <v>33.14</v>
      </c>
      <c r="BR7" s="24">
        <v>31.34</v>
      </c>
      <c r="BS7" s="24">
        <v>49.15</v>
      </c>
      <c r="BT7" s="24">
        <v>47.57</v>
      </c>
      <c r="BU7" s="24">
        <v>48.29</v>
      </c>
      <c r="BV7" s="24">
        <v>41.41</v>
      </c>
      <c r="BW7" s="24">
        <v>39.64</v>
      </c>
      <c r="BX7" s="24">
        <v>40</v>
      </c>
      <c r="BY7" s="24">
        <v>38.74</v>
      </c>
      <c r="BZ7" s="24">
        <v>35.96</v>
      </c>
      <c r="CA7" s="24">
        <v>39.89</v>
      </c>
      <c r="CB7" s="24">
        <v>482.4</v>
      </c>
      <c r="CC7" s="24">
        <v>509.14</v>
      </c>
      <c r="CD7" s="24">
        <v>319.23</v>
      </c>
      <c r="CE7" s="24">
        <v>313.31</v>
      </c>
      <c r="CF7" s="24">
        <v>313.35000000000002</v>
      </c>
      <c r="CG7" s="24">
        <v>417.56</v>
      </c>
      <c r="CH7" s="24">
        <v>449.72</v>
      </c>
      <c r="CI7" s="24">
        <v>437.27</v>
      </c>
      <c r="CJ7" s="24">
        <v>456.72</v>
      </c>
      <c r="CK7" s="24">
        <v>481.96</v>
      </c>
      <c r="CL7" s="24">
        <v>426.52</v>
      </c>
      <c r="CM7" s="24">
        <v>10.8</v>
      </c>
      <c r="CN7" s="24">
        <v>11</v>
      </c>
      <c r="CO7" s="24">
        <v>11</v>
      </c>
      <c r="CP7" s="24">
        <v>10.199999999999999</v>
      </c>
      <c r="CQ7" s="24">
        <v>10.8</v>
      </c>
      <c r="CR7" s="24">
        <v>32.479999999999997</v>
      </c>
      <c r="CS7" s="24">
        <v>30.19</v>
      </c>
      <c r="CT7" s="24">
        <v>28.77</v>
      </c>
      <c r="CU7" s="24">
        <v>26.22</v>
      </c>
      <c r="CV7" s="24">
        <v>26.12</v>
      </c>
      <c r="CW7" s="24">
        <v>28.16</v>
      </c>
      <c r="CX7" s="24">
        <v>55.68</v>
      </c>
      <c r="CY7" s="24">
        <v>59.32</v>
      </c>
      <c r="CZ7" s="24">
        <v>61.3</v>
      </c>
      <c r="DA7" s="24">
        <v>63.02</v>
      </c>
      <c r="DB7" s="24">
        <v>66.23</v>
      </c>
      <c r="DC7" s="24">
        <v>79.2</v>
      </c>
      <c r="DD7" s="24">
        <v>79.09</v>
      </c>
      <c r="DE7" s="24">
        <v>78.900000000000006</v>
      </c>
      <c r="DF7" s="24">
        <v>78.03</v>
      </c>
      <c r="DG7" s="24">
        <v>78.55</v>
      </c>
      <c r="DH7" s="24">
        <v>80.73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1.6</v>
      </c>
      <c r="EL7" s="24">
        <v>0.01</v>
      </c>
      <c r="EM7" s="24">
        <v>0.01</v>
      </c>
      <c r="EN7" s="24">
        <v>0</v>
      </c>
      <c r="EO7" s="24">
        <v>0</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2019T140</cp:lastModifiedBy>
  <cp:lastPrinted>2025-01-31T07:34:03Z</cp:lastPrinted>
  <dcterms:created xsi:type="dcterms:W3CDTF">2025-01-24T07:37:38Z</dcterms:created>
  <dcterms:modified xsi:type="dcterms:W3CDTF">2025-01-31T07:34:07Z</dcterms:modified>
  <cp:category/>
</cp:coreProperties>
</file>