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8_{D3E038F5-CFB1-4232-87AF-689D5D495064}" xr6:coauthVersionLast="44" xr6:coauthVersionMax="44" xr10:uidLastSave="{00000000-0000-0000-0000-000000000000}"/>
  <workbookProtection workbookAlgorithmName="SHA-512" workbookHashValue="hPCguNslSDUpxGpv2Xnev33lqm+I9xHpCGS08v+wOY7PipY3RPs4vU7lfvVA4kx4B3cnc45qoEfyQAdcgWcAUg==" workbookSaltValue="ww6y0VuASNe3BOqrHYUWd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P10" i="4"/>
  <c r="AT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<sst xmlns="http://schemas.openxmlformats.org/spreadsheetml/2006/main" count="231" uniqueCount="117">
  <si>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</si>
  <si>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</si>
  <si>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</si>
  <si>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</si>
  <si>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</si>
  <si>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</si>
  <si>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</si>
  <si>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</si>
  <si>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</si>
  <si>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</si>
  <si>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</si>
  <si>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</si>
  <si>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</si>
  <si>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</si>
  <si>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</si>
  <si>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</si>
  <si>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</si>
  <si>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</si>
  <si>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</si>
  <si>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</si>
  <si>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</si>
  <si>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</si>
  <si>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</si>
  <si>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</si>
  <si>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</si>
  <si>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</si>
  <si>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</si>
  <si>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</si>
  <si>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</si>
  <si>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</si>
  <si>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</si>
  <si>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</si>
  <si>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</si>
  <si>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</si>
  <si>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</si>
  <si>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</si>
  <si>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</si>
  <si>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</si>
  <si>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</si>
  <si>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</si>
  <si>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</si>
  <si>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</si>
  <si>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</si>
  <si>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</si>
  <si>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</si>
  <si>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</si>
  <si>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</si>
  <si>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</si>
  <si>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</si>
  <si>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</si>
  <si>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</si>
  <si>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</si>
  <si>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</si>
  <si>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</si>
  <si>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</si>
  <si>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</si>
  <si>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</si>
  <si>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</si>
  <si>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</si>
  <si>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</si>
  <si>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</si>
  <si>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</si>
  <si>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</si>
  <si>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</si>
  <si>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</si>
  <si>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</si>
  <si>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</si>
  <si>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</si>
  <si>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</si>
  <si>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</si>
  <si>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</si>
  <si>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</si>
  <si>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</si>
  <si>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</si>
  <si>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</si>
  <si>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</si>
  <si>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</si>
  <si>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</si>
  <si>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</si>
  <si>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</si>
  <si>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</si>
  <si>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</si>
  <si>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</si>
  <si>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</si>
  <si>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</si>
  <si>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</si>
  <si>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</si>
  <si>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</si>
  <si>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</si>
  <si>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</si>
  <si>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</si>
  <si>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</si>
  <si>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</si>
  <si>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</si>
  <si>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</si>
  <si>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</si>
  <si>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</si>
  <si>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</si>
  <si>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</si>
  <si>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</si>
  <si>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</si>
  <si>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</si>
  <si>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</si>
  <si>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</si>
  <si>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</si>
  <si>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</si>
  <si>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</si>
  <si>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</si>
  <si>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</si>
  <si>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</si>
  <si>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</si>
  <si>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</si>
  <si>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</si>
  <si>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</si>
  <si>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管渠については、築年数が浅いため更新時期は先である。処理場の機械及び電気設備は近い将来更新時期を迎えるため、ストックマネジメント計画に基づき、点検・調査も実施し、修繕・改築の必要性を検討する。また個別施設の改築計画の見直しの必要性も検討する。今後アセットマネジメント作成も見据えて見直しする予定である</t>
    <phoneticPr fontId="4"/>
  </si>
  <si>
    <t>　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さらに、長期的な基本計画である経営戦略の改定を実施するとともに、経費回収率向上に向けたロードマップの作成等、経営の健全化を図るための取組を進めていく必要がある。</t>
    <phoneticPr fontId="4"/>
  </si>
  <si>
    <t xml:space="preserve">
　経常収支比率は類似団体の平均値を上回っており、累積欠損比金率は0％となってはいるが、引き続き投資の効率化や維持管理費の削減等、経営の健全化と効率化を高める必要がある。
　流動比率と経費回収率が緩やかに上昇していることに関しては、昨年度に比べて純利益が多く、また一般会計からの繰入も少なかったことによるものと思われる。今後も上昇傾向を保つために、適正な使用料収入の確保及び汚水処理費の削減、また、維持管理費の削減及び有収水量の増加など、更なる経営改善を図る必要がある。
　企業債残高対事業規模比率が減になっていることに関しては、企業債償還に対する、一般会計負担金の割合が減少していることが要因と考えられる。
　施設利用率の増に関しては、晴天時の稼働が昨年度に比べると増加傾向にあることが要因と思われるので、更なる稼働率向上に繋がるよう努めていきたい。
今後も経費の見直しや削減をし、適正な使用料収入・水洗化率向上で収益を上げていく必要がある。そしてまた一般会計からの繰入を抑えて経営改善に努めていく必要がある。</t>
    <rPh sb="44" eb="45">
      <t>ヒ</t>
    </rPh>
    <rPh sb="46" eb="47">
      <t>ツヅ</t>
    </rPh>
    <rPh sb="115" eb="118">
      <t>サクネンド</t>
    </rPh>
    <rPh sb="119" eb="120">
      <t>クラ</t>
    </rPh>
    <rPh sb="126" eb="127">
      <t>オオ</t>
    </rPh>
    <rPh sb="131" eb="133">
      <t>イッパン</t>
    </rPh>
    <rPh sb="133" eb="135">
      <t>カイケイ</t>
    </rPh>
    <rPh sb="138" eb="140">
      <t>クリイレ</t>
    </rPh>
    <rPh sb="141" eb="142">
      <t>スク</t>
    </rPh>
    <rPh sb="154" eb="155">
      <t>オモ</t>
    </rPh>
    <rPh sb="163" eb="165">
      <t>ジョウショウ</t>
    </rPh>
    <rPh sb="165" eb="167">
      <t>ケイコウ</t>
    </rPh>
    <rPh sb="168" eb="169">
      <t>タモ</t>
    </rPh>
    <rPh sb="249" eb="250">
      <t>ゲン</t>
    </rPh>
    <rPh sb="265" eb="268">
      <t>キギョウサイ</t>
    </rPh>
    <rPh sb="268" eb="270">
      <t>ショウカン</t>
    </rPh>
    <rPh sb="271" eb="272">
      <t>タイ</t>
    </rPh>
    <rPh sb="282" eb="284">
      <t>ワリアイ</t>
    </rPh>
    <rPh sb="285" eb="287">
      <t>ゲンショウ</t>
    </rPh>
    <rPh sb="305" eb="310">
      <t>シセツリヨウリツ</t>
    </rPh>
    <rPh sb="311" eb="312">
      <t>ゾウ</t>
    </rPh>
    <rPh sb="313" eb="314">
      <t>カン</t>
    </rPh>
    <rPh sb="318" eb="321">
      <t>セイテンジ</t>
    </rPh>
    <rPh sb="322" eb="324">
      <t>カドウ</t>
    </rPh>
    <rPh sb="325" eb="328">
      <t>サクネンド</t>
    </rPh>
    <rPh sb="329" eb="330">
      <t>クラ</t>
    </rPh>
    <rPh sb="333" eb="334">
      <t>オオ</t>
    </rPh>
    <rPh sb="334" eb="336">
      <t>ゾウカ</t>
    </rPh>
    <rPh sb="336" eb="338">
      <t>ケイコウ</t>
    </rPh>
    <rPh sb="344" eb="346">
      <t>ヨウイン</t>
    </rPh>
    <rPh sb="347" eb="348">
      <t>オモ</t>
    </rPh>
    <rPh sb="354" eb="355">
      <t>サラ</t>
    </rPh>
    <rPh sb="357" eb="360">
      <t>カドウリツ</t>
    </rPh>
    <rPh sb="360" eb="362">
      <t>コウジョウ</t>
    </rPh>
    <rPh sb="363" eb="364">
      <t>ツナ</t>
    </rPh>
    <rPh sb="368" eb="369">
      <t>ツト</t>
    </rPh>
    <rPh sb="384" eb="386">
      <t>ミナオ</t>
    </rPh>
    <rPh sb="388" eb="390">
      <t>サクゲン</t>
    </rPh>
    <rPh sb="393" eb="395">
      <t>テキセイ</t>
    </rPh>
    <rPh sb="417" eb="419">
      <t>ヒツヨウ</t>
    </rPh>
    <rPh sb="446" eb="4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</si>
</sst>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F9-4E3E-9AC5-BB51F22462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DCF9-4E3E-9AC5-BB51F22462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46.47</c:v>
                </c:pt>
                <c:pt idx="1">
                  <c:v>48.26</c:v>
                </c:pt>
                <c:pt idx="2">
                  <c:v>47.54</c:v>
                </c:pt>
                <c:pt idx="3">
                  <c:v>48.7</c:v>
                </c:pt>
                <c:pt idx="4">
                  <c:v>55.12</c:v>
                </c:pt>
              </c:numCache>
            </c:numRef>
          </c:val>
          <c:extLst>
            <c:ext xmlns:c16="http://schemas.microsoft.com/office/drawing/2014/chart" uri="{C3380CC4-5D6E-409C-BE32-E72D297353CC}">
              <c16:uniqueId val="{00000000-0331-4482-B245-BF80D879F0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331-4482-B245-BF80D879F0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60.31</c:v>
                </c:pt>
                <c:pt idx="1">
                  <c:v>63.43</c:v>
                </c:pt>
                <c:pt idx="2">
                  <c:v>64.16</c:v>
                </c:pt>
                <c:pt idx="3">
                  <c:v>71.010000000000005</c:v>
                </c:pt>
                <c:pt idx="4">
                  <c:v>74.27</c:v>
                </c:pt>
              </c:numCache>
            </c:numRef>
          </c:val>
          <c:extLst>
            <c:ext xmlns:c16="http://schemas.microsoft.com/office/drawing/2014/chart" uri="{C3380CC4-5D6E-409C-BE32-E72D297353CC}">
              <c16:uniqueId val="{00000000-3E1E-4E1D-AF92-6574B5E2B6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3E1E-4E1D-AF92-6574B5E2B6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122.07</c:v>
                </c:pt>
                <c:pt idx="1">
                  <c:v>126.93</c:v>
                </c:pt>
                <c:pt idx="2">
                  <c:v>136.38999999999999</c:v>
                </c:pt>
                <c:pt idx="3">
                  <c:v>135.61000000000001</c:v>
                </c:pt>
                <c:pt idx="4">
                  <c:v>144.16</c:v>
                </c:pt>
              </c:numCache>
            </c:numRef>
          </c:val>
          <c:extLst>
            <c:ext xmlns:c16="http://schemas.microsoft.com/office/drawing/2014/chart" uri="{C3380CC4-5D6E-409C-BE32-E72D297353CC}">
              <c16:uniqueId val="{00000000-D750-4922-B692-EEE5479864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D750-4922-B692-EEE5479864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34.19</c:v>
                </c:pt>
                <c:pt idx="1">
                  <c:v>36.6</c:v>
                </c:pt>
                <c:pt idx="2">
                  <c:v>38.770000000000003</c:v>
                </c:pt>
                <c:pt idx="3">
                  <c:v>40.97</c:v>
                </c:pt>
                <c:pt idx="4">
                  <c:v>42.87</c:v>
                </c:pt>
              </c:numCache>
            </c:numRef>
          </c:val>
          <c:extLst>
            <c:ext xmlns:c16="http://schemas.microsoft.com/office/drawing/2014/chart" uri="{C3380CC4-5D6E-409C-BE32-E72D297353CC}">
              <c16:uniqueId val="{00000000-765F-4BA0-8BA9-F7460829FE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765F-4BA0-8BA9-F7460829FE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8-4089-AC5B-2E945CD71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08-4089-AC5B-2E945CD71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6-443A-BCDC-6BE932877B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F2B6-443A-BCDC-6BE932877B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115.61</c:v>
                </c:pt>
                <c:pt idx="1">
                  <c:v>105.06</c:v>
                </c:pt>
                <c:pt idx="2">
                  <c:v>102.68</c:v>
                </c:pt>
                <c:pt idx="3">
                  <c:v>98.32</c:v>
                </c:pt>
                <c:pt idx="4">
                  <c:v>107.05</c:v>
                </c:pt>
              </c:numCache>
            </c:numRef>
          </c:val>
          <c:extLst>
            <c:ext xmlns:c16="http://schemas.microsoft.com/office/drawing/2014/chart" uri="{C3380CC4-5D6E-409C-BE32-E72D297353CC}">
              <c16:uniqueId val="{00000000-49F8-40E0-94DF-652A748E3E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49F8-40E0-94DF-652A748E3E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599.52</c:v>
                </c:pt>
                <c:pt idx="1">
                  <c:v>510.34</c:v>
                </c:pt>
                <c:pt idx="2">
                  <c:v>65.5</c:v>
                </c:pt>
                <c:pt idx="3">
                  <c:v>304.91000000000003</c:v>
                </c:pt>
                <c:pt idx="4">
                  <c:v>220.13</c:v>
                </c:pt>
              </c:numCache>
            </c:numRef>
          </c:val>
          <c:extLst>
            <c:ext xmlns:c16="http://schemas.microsoft.com/office/drawing/2014/chart" uri="{C3380CC4-5D6E-409C-BE32-E72D297353CC}">
              <c16:uniqueId val="{00000000-9807-49A7-B205-34337D021D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9807-49A7-B205-34337D021D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90.09</c:v>
                </c:pt>
                <c:pt idx="1">
                  <c:v>94.91</c:v>
                </c:pt>
                <c:pt idx="2">
                  <c:v>128.94</c:v>
                </c:pt>
                <c:pt idx="3">
                  <c:v>61.97</c:v>
                </c:pt>
                <c:pt idx="4">
                  <c:v>65.3</c:v>
                </c:pt>
              </c:numCache>
            </c:numRef>
          </c:val>
          <c:extLst>
            <c:ext xmlns:c16="http://schemas.microsoft.com/office/drawing/2014/chart" uri="{C3380CC4-5D6E-409C-BE32-E72D297353CC}">
              <c16:uniqueId val="{00000000-F387-44DE-B7BC-AA9CB5DA87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F387-44DE-B7BC-AA9CB5DA87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157.63999999999999</c:v>
                </c:pt>
                <c:pt idx="1">
                  <c:v>149.1</c:v>
                </c:pt>
                <c:pt idx="2">
                  <c:v>110.03</c:v>
                </c:pt>
                <c:pt idx="3">
                  <c:v>228.89</c:v>
                </c:pt>
                <c:pt idx="4">
                  <c:v>217.82</c:v>
                </c:pt>
              </c:numCache>
            </c:numRef>
          </c:val>
          <c:extLst>
            <c:ext xmlns:c16="http://schemas.microsoft.com/office/drawing/2014/chart" uri="{C3380CC4-5D6E-409C-BE32-E72D297353CC}">
              <c16:uniqueId val="{00000000-0E12-4BD1-8586-D076EE72B7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0E12-4BD1-8586-D076EE72B7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鶴田町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11756</v>
      </c>
      <c r="AM8" s="41"/>
      <c r="AN8" s="41"/>
      <c r="AO8" s="41"/>
      <c r="AP8" s="41"/>
      <c r="AQ8" s="41"/>
      <c r="AR8" s="41"/>
      <c r="AS8" s="41"/>
      <c r="AT8" s="34">
        <f>データ!T6</f>
        <v>46.43</v>
      </c>
      <c r="AU8" s="34"/>
      <c r="AV8" s="34"/>
      <c r="AW8" s="34"/>
      <c r="AX8" s="34"/>
      <c r="AY8" s="34"/>
      <c r="AZ8" s="34"/>
      <c r="BA8" s="34"/>
      <c r="BB8" s="34">
        <f>データ!U6</f>
        <v>253.2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64.81</v>
      </c>
      <c r="J10" s="34"/>
      <c r="K10" s="34"/>
      <c r="L10" s="34"/>
      <c r="M10" s="34"/>
      <c r="N10" s="34"/>
      <c r="O10" s="34"/>
      <c r="P10" s="34">
        <f>データ!P6</f>
        <v>52.34</v>
      </c>
      <c r="Q10" s="34"/>
      <c r="R10" s="34"/>
      <c r="S10" s="34"/>
      <c r="T10" s="34"/>
      <c r="U10" s="34"/>
      <c r="V10" s="34"/>
      <c r="W10" s="34">
        <f>データ!Q6</f>
        <v>90.88</v>
      </c>
      <c r="X10" s="34"/>
      <c r="Y10" s="34"/>
      <c r="Z10" s="34"/>
      <c r="AA10" s="34"/>
      <c r="AB10" s="34"/>
      <c r="AC10" s="34"/>
      <c r="AD10" s="41">
        <f>データ!R6</f>
        <v>2860</v>
      </c>
      <c r="AE10" s="41"/>
      <c r="AF10" s="41"/>
      <c r="AG10" s="41"/>
      <c r="AH10" s="41"/>
      <c r="AI10" s="41"/>
      <c r="AJ10" s="41"/>
      <c r="AK10" s="2"/>
      <c r="AL10" s="41">
        <f>データ!V6</f>
        <v>6114</v>
      </c>
      <c r="AM10" s="41"/>
      <c r="AN10" s="41"/>
      <c r="AO10" s="41"/>
      <c r="AP10" s="41"/>
      <c r="AQ10" s="41"/>
      <c r="AR10" s="41"/>
      <c r="AS10" s="41"/>
      <c r="AT10" s="34">
        <f>データ!W6</f>
        <v>2.72</v>
      </c>
      <c r="AU10" s="34"/>
      <c r="AV10" s="34"/>
      <c r="AW10" s="34"/>
      <c r="AX10" s="34"/>
      <c r="AY10" s="34"/>
      <c r="AZ10" s="34"/>
      <c r="BA10" s="34"/>
      <c r="BB10" s="34">
        <f>データ!X6</f>
        <v>2247.79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JYfjMrPvY7hnlxeEzqmGtpM04eXymlU2sMwZZGwa2FBaonQnudlJ3OmTSOnF858f/veadJpGyI0joYKlY8rOw==" saltValue="FzQUexk+XTmA5uWPASCP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23841</v>
      </c>
      <c r="D6" s="19">
        <f t="shared" si="3"/>
        <v>46</v>
      </c>
      <c r="E6" s="19">
        <f t="shared" si="3"/>
        <v>17</v>
      </c>
      <c r="F6" s="19">
        <f t="shared" si="3"/>
        <v>1</v>
      </c>
      <c r="G6" s="19">
        <f t="shared" si="3"/>
        <v>0</v>
      </c>
      <c r="H6" s="19" t="str">
        <f t="shared" si="3"/>
        <v>青森県　鶴田町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64.81</v>
      </c>
      <c r="P6" s="20">
        <f t="shared" si="3"/>
        <v>52.34</v>
      </c>
      <c r="Q6" s="20">
        <f t="shared" si="3"/>
        <v>90.88</v>
      </c>
      <c r="R6" s="20">
        <f t="shared" si="3"/>
        <v>2860</v>
      </c>
      <c r="S6" s="20">
        <f t="shared" si="3"/>
        <v>11756</v>
      </c>
      <c r="T6" s="20">
        <f t="shared" si="3"/>
        <v>46.43</v>
      </c>
      <c r="U6" s="20">
        <f t="shared" si="3"/>
        <v>253.2</v>
      </c>
      <c r="V6" s="20">
        <f t="shared" si="3"/>
        <v>6114</v>
      </c>
      <c r="W6" s="20">
        <f t="shared" si="3"/>
        <v>2.72</v>
      </c>
      <c r="X6" s="20">
        <f t="shared" si="3"/>
        <v>2247.79</v>
      </c>
      <c r="Y6" s="21">
        <f>IF(Y7="",NA(),Y7)</f>
        <v>122.07</v>
      </c>
      <c r="Z6" s="21">
        <f t="shared" ref="Z6:AH6" si="4">IF(Z7="",NA(),Z7)</f>
        <v>126.93</v>
      </c>
      <c r="AA6" s="21">
        <f t="shared" si="4"/>
        <v>136.38999999999999</v>
      </c>
      <c r="AB6" s="21">
        <f t="shared" si="4"/>
        <v>135.61000000000001</v>
      </c>
      <c r="AC6" s="21">
        <f t="shared" si="4"/>
        <v>144.16</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115.61</v>
      </c>
      <c r="AV6" s="21">
        <f t="shared" ref="AV6:BD6" si="6">IF(AV7="",NA(),AV7)</f>
        <v>105.06</v>
      </c>
      <c r="AW6" s="21">
        <f t="shared" si="6"/>
        <v>102.68</v>
      </c>
      <c r="AX6" s="21">
        <f t="shared" si="6"/>
        <v>98.32</v>
      </c>
      <c r="AY6" s="21">
        <f t="shared" si="6"/>
        <v>107.05</v>
      </c>
      <c r="AZ6" s="21">
        <f t="shared" si="6"/>
        <v>57.26</v>
      </c>
      <c r="BA6" s="21">
        <f t="shared" si="6"/>
        <v>48.56</v>
      </c>
      <c r="BB6" s="21">
        <f t="shared" si="6"/>
        <v>47.58</v>
      </c>
      <c r="BC6" s="21">
        <f t="shared" si="6"/>
        <v>51.09</v>
      </c>
      <c r="BD6" s="21">
        <f t="shared" si="6"/>
        <v>57.42</v>
      </c>
      <c r="BE6" s="20" t="str">
        <f>IF(BE7="","",IF(BE7="-","【-】","【"&amp;SUBSTITUTE(TEXT(BE7,"#,##0.00"),"-","△")&amp;"】"))</f>
        <v>【78.43】</v>
      </c>
      <c r="BF6" s="21">
        <f>IF(BF7="",NA(),BF7)</f>
        <v>599.52</v>
      </c>
      <c r="BG6" s="21">
        <f t="shared" ref="BG6:BO6" si="7">IF(BG7="",NA(),BG7)</f>
        <v>510.34</v>
      </c>
      <c r="BH6" s="21">
        <f t="shared" si="7"/>
        <v>65.5</v>
      </c>
      <c r="BI6" s="21">
        <f t="shared" si="7"/>
        <v>304.91000000000003</v>
      </c>
      <c r="BJ6" s="21">
        <f t="shared" si="7"/>
        <v>220.13</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90.09</v>
      </c>
      <c r="BR6" s="21">
        <f t="shared" ref="BR6:BZ6" si="8">IF(BR7="",NA(),BR7)</f>
        <v>94.91</v>
      </c>
      <c r="BS6" s="21">
        <f t="shared" si="8"/>
        <v>128.94</v>
      </c>
      <c r="BT6" s="21">
        <f t="shared" si="8"/>
        <v>61.97</v>
      </c>
      <c r="BU6" s="21">
        <f t="shared" si="8"/>
        <v>65.3</v>
      </c>
      <c r="BV6" s="21">
        <f t="shared" si="8"/>
        <v>74.17</v>
      </c>
      <c r="BW6" s="21">
        <f t="shared" si="8"/>
        <v>79.77</v>
      </c>
      <c r="BX6" s="21">
        <f t="shared" si="8"/>
        <v>79.63</v>
      </c>
      <c r="BY6" s="21">
        <f t="shared" si="8"/>
        <v>76.78</v>
      </c>
      <c r="BZ6" s="21">
        <f t="shared" si="8"/>
        <v>75.41</v>
      </c>
      <c r="CA6" s="20" t="str">
        <f>IF(CA7="","",IF(CA7="-","【-】","【"&amp;SUBSTITUTE(TEXT(CA7,"#,##0.00"),"-","△")&amp;"】"))</f>
        <v>【97.81】</v>
      </c>
      <c r="CB6" s="21">
        <f>IF(CB7="",NA(),CB7)</f>
        <v>157.63999999999999</v>
      </c>
      <c r="CC6" s="21">
        <f t="shared" ref="CC6:CK6" si="9">IF(CC7="",NA(),CC7)</f>
        <v>149.1</v>
      </c>
      <c r="CD6" s="21">
        <f t="shared" si="9"/>
        <v>110.03</v>
      </c>
      <c r="CE6" s="21">
        <f t="shared" si="9"/>
        <v>228.89</v>
      </c>
      <c r="CF6" s="21">
        <f t="shared" si="9"/>
        <v>217.82</v>
      </c>
      <c r="CG6" s="21">
        <f t="shared" si="9"/>
        <v>230.95</v>
      </c>
      <c r="CH6" s="21">
        <f t="shared" si="9"/>
        <v>214.56</v>
      </c>
      <c r="CI6" s="21">
        <f t="shared" si="9"/>
        <v>213.66</v>
      </c>
      <c r="CJ6" s="21">
        <f t="shared" si="9"/>
        <v>224.31</v>
      </c>
      <c r="CK6" s="21">
        <f t="shared" si="9"/>
        <v>223.48</v>
      </c>
      <c r="CL6" s="20" t="str">
        <f>IF(CL7="","",IF(CL7="-","【-】","【"&amp;SUBSTITUTE(TEXT(CL7,"#,##0.00"),"-","△")&amp;"】"))</f>
        <v>【138.75】</v>
      </c>
      <c r="CM6" s="21">
        <f>IF(CM7="",NA(),CM7)</f>
        <v>46.47</v>
      </c>
      <c r="CN6" s="21">
        <f t="shared" ref="CN6:CV6" si="10">IF(CN7="",NA(),CN7)</f>
        <v>48.26</v>
      </c>
      <c r="CO6" s="21">
        <f t="shared" si="10"/>
        <v>47.54</v>
      </c>
      <c r="CP6" s="21">
        <f t="shared" si="10"/>
        <v>48.7</v>
      </c>
      <c r="CQ6" s="21">
        <f t="shared" si="10"/>
        <v>55.12</v>
      </c>
      <c r="CR6" s="21">
        <f t="shared" si="10"/>
        <v>49.27</v>
      </c>
      <c r="CS6" s="21">
        <f t="shared" si="10"/>
        <v>49.47</v>
      </c>
      <c r="CT6" s="21">
        <f t="shared" si="10"/>
        <v>48.19</v>
      </c>
      <c r="CU6" s="21">
        <f t="shared" si="10"/>
        <v>47.32</v>
      </c>
      <c r="CV6" s="21">
        <f t="shared" si="10"/>
        <v>48.03</v>
      </c>
      <c r="CW6" s="20" t="str">
        <f>IF(CW7="","",IF(CW7="-","【-】","【"&amp;SUBSTITUTE(TEXT(CW7,"#,##0.00"),"-","△")&amp;"】"))</f>
        <v>【58.94】</v>
      </c>
      <c r="CX6" s="21">
        <f>IF(CX7="",NA(),CX7)</f>
        <v>60.31</v>
      </c>
      <c r="CY6" s="21">
        <f t="shared" ref="CY6:DG6" si="11">IF(CY7="",NA(),CY7)</f>
        <v>63.43</v>
      </c>
      <c r="CZ6" s="21">
        <f t="shared" si="11"/>
        <v>64.16</v>
      </c>
      <c r="DA6" s="21">
        <f t="shared" si="11"/>
        <v>71.010000000000005</v>
      </c>
      <c r="DB6" s="21">
        <f t="shared" si="11"/>
        <v>74.27</v>
      </c>
      <c r="DC6" s="21">
        <f t="shared" si="11"/>
        <v>83.16</v>
      </c>
      <c r="DD6" s="21">
        <f t="shared" si="11"/>
        <v>82.06</v>
      </c>
      <c r="DE6" s="21">
        <f t="shared" si="11"/>
        <v>82.26</v>
      </c>
      <c r="DF6" s="21">
        <f t="shared" si="11"/>
        <v>81.33</v>
      </c>
      <c r="DG6" s="21">
        <f t="shared" si="11"/>
        <v>80.95</v>
      </c>
      <c r="DH6" s="20" t="str">
        <f>IF(DH7="","",IF(DH7="-","【-】","【"&amp;SUBSTITUTE(TEXT(DH7,"#,##0.00"),"-","△")&amp;"】"))</f>
        <v>【95.91】</v>
      </c>
      <c r="DI6" s="21">
        <f>IF(DI7="",NA(),DI7)</f>
        <v>34.19</v>
      </c>
      <c r="DJ6" s="21">
        <f t="shared" ref="DJ6:DR6" si="12">IF(DJ7="",NA(),DJ7)</f>
        <v>36.6</v>
      </c>
      <c r="DK6" s="21">
        <f t="shared" si="12"/>
        <v>38.770000000000003</v>
      </c>
      <c r="DL6" s="21">
        <f t="shared" si="12"/>
        <v>40.97</v>
      </c>
      <c r="DM6" s="21">
        <f t="shared" si="12"/>
        <v>42.87</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23841</v>
      </c>
      <c r="D7" s="23">
        <v>46</v>
      </c>
      <c r="E7" s="23">
        <v>17</v>
      </c>
      <c r="F7" s="23">
        <v>1</v>
      </c>
      <c r="G7" s="23">
        <v>0</v>
      </c>
      <c r="H7" s="23" t="s">
        <v>96</v>
      </c>
      <c r="I7" s="23" t="s">
        <v>97</v>
      </c>
      <c r="J7" s="23" t="s">
        <v>98</v>
      </c>
      <c r="K7" s="23" t="s">
        <v>99</v>
      </c>
      <c r="L7" s="23" t="s">
        <v>100</v>
      </c>
      <c r="M7" s="23" t="s">
        <v>101</v>
      </c>
      <c r="N7" s="24" t="s">
        <v>102</v>
      </c>
      <c r="O7" s="24">
        <v>64.81</v>
      </c>
      <c r="P7" s="24">
        <v>52.34</v>
      </c>
      <c r="Q7" s="24">
        <v>90.88</v>
      </c>
      <c r="R7" s="24">
        <v>2860</v>
      </c>
      <c r="S7" s="24">
        <v>11756</v>
      </c>
      <c r="T7" s="24">
        <v>46.43</v>
      </c>
      <c r="U7" s="24">
        <v>253.2</v>
      </c>
      <c r="V7" s="24">
        <v>6114</v>
      </c>
      <c r="W7" s="24">
        <v>2.72</v>
      </c>
      <c r="X7" s="24">
        <v>2247.79</v>
      </c>
      <c r="Y7" s="24">
        <v>122.07</v>
      </c>
      <c r="Z7" s="24">
        <v>126.93</v>
      </c>
      <c r="AA7" s="24">
        <v>136.38999999999999</v>
      </c>
      <c r="AB7" s="24">
        <v>135.61000000000001</v>
      </c>
      <c r="AC7" s="24">
        <v>144.16</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115.61</v>
      </c>
      <c r="AV7" s="24">
        <v>105.06</v>
      </c>
      <c r="AW7" s="24">
        <v>102.68</v>
      </c>
      <c r="AX7" s="24">
        <v>98.32</v>
      </c>
      <c r="AY7" s="24">
        <v>107.05</v>
      </c>
      <c r="AZ7" s="24">
        <v>57.26</v>
      </c>
      <c r="BA7" s="24">
        <v>48.56</v>
      </c>
      <c r="BB7" s="24">
        <v>47.58</v>
      </c>
      <c r="BC7" s="24">
        <v>51.09</v>
      </c>
      <c r="BD7" s="24">
        <v>57.42</v>
      </c>
      <c r="BE7" s="24">
        <v>78.430000000000007</v>
      </c>
      <c r="BF7" s="24">
        <v>599.52</v>
      </c>
      <c r="BG7" s="24">
        <v>510.34</v>
      </c>
      <c r="BH7" s="24">
        <v>65.5</v>
      </c>
      <c r="BI7" s="24">
        <v>304.91000000000003</v>
      </c>
      <c r="BJ7" s="24">
        <v>220.13</v>
      </c>
      <c r="BK7" s="24">
        <v>1130.42</v>
      </c>
      <c r="BL7" s="24">
        <v>1245.0999999999999</v>
      </c>
      <c r="BM7" s="24">
        <v>1108.8</v>
      </c>
      <c r="BN7" s="24">
        <v>1194.56</v>
      </c>
      <c r="BO7" s="24">
        <v>1174.6099999999999</v>
      </c>
      <c r="BP7" s="24">
        <v>630.82000000000005</v>
      </c>
      <c r="BQ7" s="24">
        <v>90.09</v>
      </c>
      <c r="BR7" s="24">
        <v>94.91</v>
      </c>
      <c r="BS7" s="24">
        <v>128.94</v>
      </c>
      <c r="BT7" s="24">
        <v>61.97</v>
      </c>
      <c r="BU7" s="24">
        <v>65.3</v>
      </c>
      <c r="BV7" s="24">
        <v>74.17</v>
      </c>
      <c r="BW7" s="24">
        <v>79.77</v>
      </c>
      <c r="BX7" s="24">
        <v>79.63</v>
      </c>
      <c r="BY7" s="24">
        <v>76.78</v>
      </c>
      <c r="BZ7" s="24">
        <v>75.41</v>
      </c>
      <c r="CA7" s="24">
        <v>97.81</v>
      </c>
      <c r="CB7" s="24">
        <v>157.63999999999999</v>
      </c>
      <c r="CC7" s="24">
        <v>149.1</v>
      </c>
      <c r="CD7" s="24">
        <v>110.03</v>
      </c>
      <c r="CE7" s="24">
        <v>228.89</v>
      </c>
      <c r="CF7" s="24">
        <v>217.82</v>
      </c>
      <c r="CG7" s="24">
        <v>230.95</v>
      </c>
      <c r="CH7" s="24">
        <v>214.56</v>
      </c>
      <c r="CI7" s="24">
        <v>213.66</v>
      </c>
      <c r="CJ7" s="24">
        <v>224.31</v>
      </c>
      <c r="CK7" s="24">
        <v>223.48</v>
      </c>
      <c r="CL7" s="24">
        <v>138.75</v>
      </c>
      <c r="CM7" s="24">
        <v>46.47</v>
      </c>
      <c r="CN7" s="24">
        <v>48.26</v>
      </c>
      <c r="CO7" s="24">
        <v>47.54</v>
      </c>
      <c r="CP7" s="24">
        <v>48.7</v>
      </c>
      <c r="CQ7" s="24">
        <v>55.12</v>
      </c>
      <c r="CR7" s="24">
        <v>49.27</v>
      </c>
      <c r="CS7" s="24">
        <v>49.47</v>
      </c>
      <c r="CT7" s="24">
        <v>48.19</v>
      </c>
      <c r="CU7" s="24">
        <v>47.32</v>
      </c>
      <c r="CV7" s="24">
        <v>48.03</v>
      </c>
      <c r="CW7" s="24">
        <v>58.94</v>
      </c>
      <c r="CX7" s="24">
        <v>60.31</v>
      </c>
      <c r="CY7" s="24">
        <v>63.43</v>
      </c>
      <c r="CZ7" s="24">
        <v>64.16</v>
      </c>
      <c r="DA7" s="24">
        <v>71.010000000000005</v>
      </c>
      <c r="DB7" s="24">
        <v>74.27</v>
      </c>
      <c r="DC7" s="24">
        <v>83.16</v>
      </c>
      <c r="DD7" s="24">
        <v>82.06</v>
      </c>
      <c r="DE7" s="24">
        <v>82.26</v>
      </c>
      <c r="DF7" s="24">
        <v>81.33</v>
      </c>
      <c r="DG7" s="24">
        <v>80.95</v>
      </c>
      <c r="DH7" s="24">
        <v>95.91</v>
      </c>
      <c r="DI7" s="24">
        <v>34.19</v>
      </c>
      <c r="DJ7" s="24">
        <v>36.6</v>
      </c>
      <c r="DK7" s="24">
        <v>38.770000000000003</v>
      </c>
      <c r="DL7" s="24">
        <v>40.97</v>
      </c>
      <c r="DM7" s="24">
        <v>42.87</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康太</cp:lastModifiedBy>
  <cp:lastPrinted>2025-01-24T04:31:57Z</cp:lastPrinted>
  <dcterms:created xsi:type="dcterms:W3CDTF">2024-12-19T01:11:45Z</dcterms:created>
  <dcterms:modified xsi:type="dcterms:W3CDTF">2025-01-24T05:48:25Z</dcterms:modified>
  <cp:category/>
</cp:coreProperties>
</file>