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6.0.2\share\下水道係\03市町村課関係\★経営比較分析表\R06(R05)経営秘策分析表\国修正後\【経営比較分析表】2023_023671_46_1718\【経営比較分析表】2023_023671_46_1718\"/>
    </mc:Choice>
  </mc:AlternateContent>
  <xr:revisionPtr revIDLastSave="0" documentId="13_ncr:1_{20A400A5-0B58-472F-8A13-2E9A53B3E772}" xr6:coauthVersionLast="47" xr6:coauthVersionMax="47" xr10:uidLastSave="{00000000-0000-0000-0000-000000000000}"/>
  <workbookProtection workbookAlgorithmName="SHA-512" workbookHashValue="BlisTx2tN6FKwLjsfduIrG+/rCv7gxE4ZQxpIa+EPbrwk58Y3eQ37jpjY1Sg+UTjJiz7vqzP/Ghc1PaTW4fUkA==" workbookSaltValue="a8MeemH2tpDXwGyOXOFiz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G85" i="4"/>
  <c r="AT10" i="4"/>
  <c r="AL10" i="4"/>
  <c r="I10"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<sst xmlns="http://schemas.openxmlformats.org/spreadsheetml/2006/main" count="231" uniqueCount="116">
  <si>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</si>
  <si>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</si>
  <si>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</si>
  <si>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</si>
  <si>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</si>
  <si>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</si>
  <si>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</si>
  <si>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</si>
  <si>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</si>
  <si>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</si>
  <si>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</si>
  <si>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</si>
  <si>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</si>
  <si>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</si>
  <si>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</si>
  <si>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</si>
  <si>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</si>
  <si>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</si>
  <si>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</si>
  <si>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</si>
  <si>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</si>
  <si>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</si>
  <si>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</si>
  <si>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</si>
  <si>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</si>
  <si>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</si>
  <si>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</si>
  <si>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</si>
  <si>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</si>
  <si>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</si>
  <si>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</si>
  <si>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</si>
  <si>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</si>
  <si>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</si>
  <si>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</si>
  <si>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</si>
  <si>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</si>
  <si>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</si>
  <si>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</si>
  <si>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</si>
  <si>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</si>
  <si>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</si>
  <si>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</si>
  <si>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</si>
  <si>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</si>
  <si>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</si>
  <si>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</si>
  <si>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</si>
  <si>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</si>
  <si>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</si>
  <si>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</si>
  <si>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</si>
  <si>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</si>
  <si>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</si>
  <si>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</si>
  <si>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</si>
  <si>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</si>
  <si>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</si>
  <si>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</si>
  <si>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</si>
  <si>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</si>
  <si>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</si>
  <si>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</si>
  <si>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</si>
  <si>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</si>
  <si>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</si>
  <si>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</si>
  <si>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</si>
  <si>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</si>
  <si>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</si>
  <si>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</si>
  <si>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</si>
  <si>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</si>
  <si>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</si>
  <si>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</si>
  <si>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</si>
  <si>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</si>
  <si>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</si>
  <si>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</si>
  <si>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</si>
  <si>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</si>
  <si>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</si>
  <si>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</si>
  <si>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</si>
  <si>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</si>
  <si>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</si>
  <si>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</si>
  <si>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</si>
  <si>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</si>
  <si>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</si>
  <si>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</si>
  <si>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</si>
  <si>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</si>
  <si>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</si>
  <si>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</si>
  <si>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</si>
  <si>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田舎館村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</si>
  <si>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</si>
  <si>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</si>
  <si>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</si>
  <si>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</si>
  <si>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</si>
  <si>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</si>
  <si>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</si>
  <si>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</si>
  <si>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</si>
  <si>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</si>
  <si>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</si>
  <si>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</si>
  <si>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</si>
  <si>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</si>
  <si>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</si>
  <si>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</si>
  <si>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経常収支比率は100％を超えていますが、一般会計からの繰入金など使用料収入以外の収入による要因が大きいため、料金収入確保対策を行っていく必要があります。
　令和2年度、令和4年度及び令和5年度は料金回収率が100％を下回る結果となっていますが、景気対策事業として下水道使用料等減免事業を実施したためであり、減免した料金は国庫補助金を財源とした繰出金により補てんされていますので、経営が悪化しているわけではありません。　
　処理区域内の整備が終了していることから、近年は建設改良に係る企業債の新規借り入れが無く、企業債残高対事業規模比率は類似団体及び全国平均と比較しても低い水準となっています。ただし、これは同時に耐用年数を経過した機械設備の更新を延伸している結果とも取れるため、計画的な設備更新または継続的な維持管理による状態監視が必要です。
　水洗化率については、類似団体及び全国平均と比較すると高い水準を維持していますが、今後も未接続世帯へ接続を促すなど水洗化率向上のための取り組みに力を入れ、遊休状態の解消を図る必要があります。</t>
    <phoneticPr fontId="4"/>
  </si>
  <si>
    <t>　有形固定資産減価償却率は類似団体及び全国平均の２倍以上の値となっています。現在、耐用年数を経過した管渠はないものの、処理施設の機械設備には耐用年数を経過したものが多く存在している状況です。令和２年度に策定した最適整備構想により計画的な改築更新が必要です。</t>
    <phoneticPr fontId="4"/>
  </si>
  <si>
    <t>　計画区域内の整備は終了しています。今後は更なる経営改善に向けて、水洗化の向上を図っていく必要があります。また、必要に応じて使用料水準の見直しや広域化・共同化による維持管理費等の見直しを検討していきます。
　施設の老朽化に関しては、処理施設の機械設備など必要に応じて更新している状況ですが、今後の人口減少も考慮し、下水道事業の広域化・共同化の検討による公共下水道への編入も視野に入れながら検討していく必要があります。
　また、経営戦略に基づき経営の健全化を図るための取り組みを進めていきます。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</si>
</sst>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B8-4412-AD8E-C65E8CCEC5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ACB8-4412-AD8E-C65E8CCEC5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50.34</c:v>
                </c:pt>
                <c:pt idx="1">
                  <c:v>51.03</c:v>
                </c:pt>
                <c:pt idx="2">
                  <c:v>47.6</c:v>
                </c:pt>
                <c:pt idx="3">
                  <c:v>50.34</c:v>
                </c:pt>
                <c:pt idx="4">
                  <c:v>47.26</c:v>
                </c:pt>
              </c:numCache>
            </c:numRef>
          </c:val>
          <c:extLst>
            <c:ext xmlns:c16="http://schemas.microsoft.com/office/drawing/2014/chart" uri="{C3380CC4-5D6E-409C-BE32-E72D297353CC}">
              <c16:uniqueId val="{00000000-2522-4847-A020-9B415062441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522-4847-A020-9B415062441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92.77</c:v>
                </c:pt>
                <c:pt idx="1">
                  <c:v>93.43</c:v>
                </c:pt>
                <c:pt idx="2">
                  <c:v>92.91</c:v>
                </c:pt>
                <c:pt idx="3">
                  <c:v>92.68</c:v>
                </c:pt>
                <c:pt idx="4">
                  <c:v>92.64</c:v>
                </c:pt>
              </c:numCache>
            </c:numRef>
          </c:val>
          <c:extLst>
            <c:ext xmlns:c16="http://schemas.microsoft.com/office/drawing/2014/chart" uri="{C3380CC4-5D6E-409C-BE32-E72D297353CC}">
              <c16:uniqueId val="{00000000-D18A-470F-81EF-D4EF79A384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D18A-470F-81EF-D4EF79A384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120.09</c:v>
                </c:pt>
                <c:pt idx="1">
                  <c:v>123.36</c:v>
                </c:pt>
                <c:pt idx="2">
                  <c:v>120.38</c:v>
                </c:pt>
                <c:pt idx="3">
                  <c:v>114.83</c:v>
                </c:pt>
                <c:pt idx="4">
                  <c:v>121.74</c:v>
                </c:pt>
              </c:numCache>
            </c:numRef>
          </c:val>
          <c:extLst>
            <c:ext xmlns:c16="http://schemas.microsoft.com/office/drawing/2014/chart" uri="{C3380CC4-5D6E-409C-BE32-E72D297353CC}">
              <c16:uniqueId val="{00000000-56F1-48DC-B4EA-66189948B4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56F1-48DC-B4EA-66189948B4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51.46</c:v>
                </c:pt>
                <c:pt idx="1">
                  <c:v>52.75</c:v>
                </c:pt>
                <c:pt idx="2">
                  <c:v>54.36</c:v>
                </c:pt>
                <c:pt idx="3">
                  <c:v>55.71</c:v>
                </c:pt>
                <c:pt idx="4">
                  <c:v>57.31</c:v>
                </c:pt>
              </c:numCache>
            </c:numRef>
          </c:val>
          <c:extLst>
            <c:ext xmlns:c16="http://schemas.microsoft.com/office/drawing/2014/chart" uri="{C3380CC4-5D6E-409C-BE32-E72D297353CC}">
              <c16:uniqueId val="{00000000-C6AD-489F-A532-2311014047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C6AD-489F-A532-2311014047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AC-418C-91BA-C75E81401E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6FAC-418C-91BA-C75E81401E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04-4250-A573-7BF9409BDB6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EB04-4250-A573-7BF9409BDB6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188.51</c:v>
                </c:pt>
                <c:pt idx="1">
                  <c:v>179.48</c:v>
                </c:pt>
                <c:pt idx="2">
                  <c:v>171.65</c:v>
                </c:pt>
                <c:pt idx="3">
                  <c:v>165.79</c:v>
                </c:pt>
                <c:pt idx="4">
                  <c:v>295.5</c:v>
                </c:pt>
              </c:numCache>
            </c:numRef>
          </c:val>
          <c:extLst>
            <c:ext xmlns:c16="http://schemas.microsoft.com/office/drawing/2014/chart" uri="{C3380CC4-5D6E-409C-BE32-E72D297353CC}">
              <c16:uniqueId val="{00000000-ADAD-4725-89F5-6FA710854B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ADAD-4725-89F5-6FA710854B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447.86</c:v>
                </c:pt>
                <c:pt idx="1">
                  <c:v>489.4</c:v>
                </c:pt>
                <c:pt idx="2">
                  <c:v>153.33000000000001</c:v>
                </c:pt>
                <c:pt idx="3" formatCode="#,##0.00;&quot;△&quot;#,##0.00">
                  <c:v>0</c:v>
                </c:pt>
                <c:pt idx="4" formatCode="#,##0.00;&quot;△&quot;#,##0.00">
                  <c:v>0</c:v>
                </c:pt>
              </c:numCache>
            </c:numRef>
          </c:val>
          <c:extLst>
            <c:ext xmlns:c16="http://schemas.microsoft.com/office/drawing/2014/chart" uri="{C3380CC4-5D6E-409C-BE32-E72D297353CC}">
              <c16:uniqueId val="{00000000-B666-4B50-9093-C583C40DAD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B666-4B50-9093-C583C40DAD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83.85</c:v>
                </c:pt>
                <c:pt idx="1">
                  <c:v>77.040000000000006</c:v>
                </c:pt>
                <c:pt idx="2">
                  <c:v>100</c:v>
                </c:pt>
                <c:pt idx="3">
                  <c:v>66.47</c:v>
                </c:pt>
                <c:pt idx="4">
                  <c:v>86.59</c:v>
                </c:pt>
              </c:numCache>
            </c:numRef>
          </c:val>
          <c:extLst>
            <c:ext xmlns:c16="http://schemas.microsoft.com/office/drawing/2014/chart" uri="{C3380CC4-5D6E-409C-BE32-E72D297353CC}">
              <c16:uniqueId val="{00000000-1F13-469A-B044-3326E451C8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1F13-469A-B044-3326E451C8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233.45</c:v>
                </c:pt>
                <c:pt idx="1">
                  <c:v>226.06</c:v>
                </c:pt>
                <c:pt idx="2">
                  <c:v>201.19</c:v>
                </c:pt>
                <c:pt idx="3">
                  <c:v>264.17</c:v>
                </c:pt>
                <c:pt idx="4">
                  <c:v>203.43</c:v>
                </c:pt>
              </c:numCache>
            </c:numRef>
          </c:val>
          <c:extLst>
            <c:ext xmlns:c16="http://schemas.microsoft.com/office/drawing/2014/chart" uri="{C3380CC4-5D6E-409C-BE32-E72D297353CC}">
              <c16:uniqueId val="{00000000-8E7F-4FEE-8811-F9243817262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8E7F-4FEE-8811-F9243817262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3" zoomScale="70" zoomScaleNormal="7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青森県　田舎館村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7352</v>
      </c>
      <c r="AM8" s="54"/>
      <c r="AN8" s="54"/>
      <c r="AO8" s="54"/>
      <c r="AP8" s="54"/>
      <c r="AQ8" s="54"/>
      <c r="AR8" s="54"/>
      <c r="AS8" s="54"/>
      <c r="AT8" s="53">
        <f>データ!T6</f>
        <v>22.35</v>
      </c>
      <c r="AU8" s="53"/>
      <c r="AV8" s="53"/>
      <c r="AW8" s="53"/>
      <c r="AX8" s="53"/>
      <c r="AY8" s="53"/>
      <c r="AZ8" s="53"/>
      <c r="BA8" s="53"/>
      <c r="BB8" s="53">
        <f>データ!U6</f>
        <v>328.95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67.37</v>
      </c>
      <c r="J10" s="53"/>
      <c r="K10" s="53"/>
      <c r="L10" s="53"/>
      <c r="M10" s="53"/>
      <c r="N10" s="53"/>
      <c r="O10" s="53"/>
      <c r="P10" s="53">
        <f>データ!P6</f>
        <v>8.92</v>
      </c>
      <c r="Q10" s="53"/>
      <c r="R10" s="53"/>
      <c r="S10" s="53"/>
      <c r="T10" s="53"/>
      <c r="U10" s="53"/>
      <c r="V10" s="53"/>
      <c r="W10" s="53">
        <f>データ!Q6</f>
        <v>86.35</v>
      </c>
      <c r="X10" s="53"/>
      <c r="Y10" s="53"/>
      <c r="Z10" s="53"/>
      <c r="AA10" s="53"/>
      <c r="AB10" s="53"/>
      <c r="AC10" s="53"/>
      <c r="AD10" s="54">
        <f>データ!R6</f>
        <v>4051</v>
      </c>
      <c r="AE10" s="54"/>
      <c r="AF10" s="54"/>
      <c r="AG10" s="54"/>
      <c r="AH10" s="54"/>
      <c r="AI10" s="54"/>
      <c r="AJ10" s="54"/>
      <c r="AK10" s="2"/>
      <c r="AL10" s="54">
        <f>データ!V6</f>
        <v>652</v>
      </c>
      <c r="AM10" s="54"/>
      <c r="AN10" s="54"/>
      <c r="AO10" s="54"/>
      <c r="AP10" s="54"/>
      <c r="AQ10" s="54"/>
      <c r="AR10" s="54"/>
      <c r="AS10" s="54"/>
      <c r="AT10" s="53">
        <f>データ!W6</f>
        <v>0.28999999999999998</v>
      </c>
      <c r="AU10" s="53"/>
      <c r="AV10" s="53"/>
      <c r="AW10" s="53"/>
      <c r="AX10" s="53"/>
      <c r="AY10" s="53"/>
      <c r="AZ10" s="53"/>
      <c r="BA10" s="53"/>
      <c r="BB10" s="53">
        <f>データ!X6</f>
        <v>2248.2800000000002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0AcE7e/wDUVBrak0XS2lgz79coN3p7XWaBdVd31hCw2BF/9XVsJtpoIekY3KSmPnijlpKv+y5NACSWZeL4VWCQ==" saltValue="8NVnrb0EJgX3HGL1t3jo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23671</v>
      </c>
      <c r="D6" s="19">
        <f t="shared" si="3"/>
        <v>46</v>
      </c>
      <c r="E6" s="19">
        <f t="shared" si="3"/>
        <v>17</v>
      </c>
      <c r="F6" s="19">
        <f t="shared" si="3"/>
        <v>5</v>
      </c>
      <c r="G6" s="19">
        <f t="shared" si="3"/>
        <v>0</v>
      </c>
      <c r="H6" s="19" t="str">
        <f t="shared" si="3"/>
        <v>青森県　田舎館村</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67.37</v>
      </c>
      <c r="P6" s="20">
        <f t="shared" si="3"/>
        <v>8.92</v>
      </c>
      <c r="Q6" s="20">
        <f t="shared" si="3"/>
        <v>86.35</v>
      </c>
      <c r="R6" s="20">
        <f t="shared" si="3"/>
        <v>4051</v>
      </c>
      <c r="S6" s="20">
        <f t="shared" si="3"/>
        <v>7352</v>
      </c>
      <c r="T6" s="20">
        <f t="shared" si="3"/>
        <v>22.35</v>
      </c>
      <c r="U6" s="20">
        <f t="shared" si="3"/>
        <v>328.95</v>
      </c>
      <c r="V6" s="20">
        <f t="shared" si="3"/>
        <v>652</v>
      </c>
      <c r="W6" s="20">
        <f t="shared" si="3"/>
        <v>0.28999999999999998</v>
      </c>
      <c r="X6" s="20">
        <f t="shared" si="3"/>
        <v>2248.2800000000002</v>
      </c>
      <c r="Y6" s="21">
        <f>IF(Y7="",NA(),Y7)</f>
        <v>120.09</v>
      </c>
      <c r="Z6" s="21">
        <f t="shared" ref="Z6:AH6" si="4">IF(Z7="",NA(),Z7)</f>
        <v>123.36</v>
      </c>
      <c r="AA6" s="21">
        <f t="shared" si="4"/>
        <v>120.38</v>
      </c>
      <c r="AB6" s="21">
        <f t="shared" si="4"/>
        <v>114.83</v>
      </c>
      <c r="AC6" s="21">
        <f t="shared" si="4"/>
        <v>121.74</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188.51</v>
      </c>
      <c r="AV6" s="21">
        <f t="shared" ref="AV6:BD6" si="6">IF(AV7="",NA(),AV7)</f>
        <v>179.48</v>
      </c>
      <c r="AW6" s="21">
        <f t="shared" si="6"/>
        <v>171.65</v>
      </c>
      <c r="AX6" s="21">
        <f t="shared" si="6"/>
        <v>165.79</v>
      </c>
      <c r="AY6" s="21">
        <f t="shared" si="6"/>
        <v>295.5</v>
      </c>
      <c r="AZ6" s="21">
        <f t="shared" si="6"/>
        <v>26.99</v>
      </c>
      <c r="BA6" s="21">
        <f t="shared" si="6"/>
        <v>29.13</v>
      </c>
      <c r="BB6" s="21">
        <f t="shared" si="6"/>
        <v>35.69</v>
      </c>
      <c r="BC6" s="21">
        <f t="shared" si="6"/>
        <v>38.4</v>
      </c>
      <c r="BD6" s="21">
        <f t="shared" si="6"/>
        <v>44.04</v>
      </c>
      <c r="BE6" s="20" t="str">
        <f>IF(BE7="","",IF(BE7="-","【-】","【"&amp;SUBSTITUTE(TEXT(BE7,"#,##0.00"),"-","△")&amp;"】"))</f>
        <v>【42.02】</v>
      </c>
      <c r="BF6" s="21">
        <f>IF(BF7="",NA(),BF7)</f>
        <v>447.86</v>
      </c>
      <c r="BG6" s="21">
        <f t="shared" ref="BG6:BO6" si="7">IF(BG7="",NA(),BG7)</f>
        <v>489.4</v>
      </c>
      <c r="BH6" s="21">
        <f t="shared" si="7"/>
        <v>153.33000000000001</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83.85</v>
      </c>
      <c r="BR6" s="21">
        <f t="shared" ref="BR6:BZ6" si="8">IF(BR7="",NA(),BR7)</f>
        <v>77.040000000000006</v>
      </c>
      <c r="BS6" s="21">
        <f t="shared" si="8"/>
        <v>100</v>
      </c>
      <c r="BT6" s="21">
        <f t="shared" si="8"/>
        <v>66.47</v>
      </c>
      <c r="BU6" s="21">
        <f t="shared" si="8"/>
        <v>86.59</v>
      </c>
      <c r="BV6" s="21">
        <f t="shared" si="8"/>
        <v>57.31</v>
      </c>
      <c r="BW6" s="21">
        <f t="shared" si="8"/>
        <v>57.08</v>
      </c>
      <c r="BX6" s="21">
        <f t="shared" si="8"/>
        <v>56.26</v>
      </c>
      <c r="BY6" s="21">
        <f t="shared" si="8"/>
        <v>52.94</v>
      </c>
      <c r="BZ6" s="21">
        <f t="shared" si="8"/>
        <v>52.05</v>
      </c>
      <c r="CA6" s="20" t="str">
        <f>IF(CA7="","",IF(CA7="-","【-】","【"&amp;SUBSTITUTE(TEXT(CA7,"#,##0.00"),"-","△")&amp;"】"))</f>
        <v>【56.93】</v>
      </c>
      <c r="CB6" s="21">
        <f>IF(CB7="",NA(),CB7)</f>
        <v>233.45</v>
      </c>
      <c r="CC6" s="21">
        <f t="shared" ref="CC6:CK6" si="9">IF(CC7="",NA(),CC7)</f>
        <v>226.06</v>
      </c>
      <c r="CD6" s="21">
        <f t="shared" si="9"/>
        <v>201.19</v>
      </c>
      <c r="CE6" s="21">
        <f t="shared" si="9"/>
        <v>264.17</v>
      </c>
      <c r="CF6" s="21">
        <f t="shared" si="9"/>
        <v>203.43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50.34</v>
      </c>
      <c r="CN6" s="21">
        <f t="shared" ref="CN6:CV6" si="10">IF(CN7="",NA(),CN7)</f>
        <v>51.03</v>
      </c>
      <c r="CO6" s="21">
        <f t="shared" si="10"/>
        <v>47.6</v>
      </c>
      <c r="CP6" s="21">
        <f t="shared" si="10"/>
        <v>50.34</v>
      </c>
      <c r="CQ6" s="21">
        <f t="shared" si="10"/>
        <v>47.26</v>
      </c>
      <c r="CR6" s="21">
        <f t="shared" si="10"/>
        <v>50.14</v>
      </c>
      <c r="CS6" s="21">
        <f t="shared" si="10"/>
        <v>54.83</v>
      </c>
      <c r="CT6" s="21">
        <f t="shared" si="10"/>
        <v>66.53</v>
      </c>
      <c r="CU6" s="21">
        <f t="shared" si="10"/>
        <v>52.35</v>
      </c>
      <c r="CV6" s="21">
        <f t="shared" si="10"/>
        <v>46.25</v>
      </c>
      <c r="CW6" s="20" t="str">
        <f>IF(CW7="","",IF(CW7="-","【-】","【"&amp;SUBSTITUTE(TEXT(CW7,"#,##0.00"),"-","△")&amp;"】"))</f>
        <v>【49.87】</v>
      </c>
      <c r="CX6" s="21">
        <f>IF(CX7="",NA(),CX7)</f>
        <v>92.77</v>
      </c>
      <c r="CY6" s="21">
        <f t="shared" ref="CY6:DG6" si="11">IF(CY7="",NA(),CY7)</f>
        <v>93.43</v>
      </c>
      <c r="CZ6" s="21">
        <f t="shared" si="11"/>
        <v>92.91</v>
      </c>
      <c r="DA6" s="21">
        <f t="shared" si="11"/>
        <v>92.68</v>
      </c>
      <c r="DB6" s="21">
        <f t="shared" si="11"/>
        <v>92.64</v>
      </c>
      <c r="DC6" s="21">
        <f t="shared" si="11"/>
        <v>84.98</v>
      </c>
      <c r="DD6" s="21">
        <f t="shared" si="11"/>
        <v>84.7</v>
      </c>
      <c r="DE6" s="21">
        <f t="shared" si="11"/>
        <v>84.67</v>
      </c>
      <c r="DF6" s="21">
        <f t="shared" si="11"/>
        <v>84.39</v>
      </c>
      <c r="DG6" s="21">
        <f t="shared" si="11"/>
        <v>83.96</v>
      </c>
      <c r="DH6" s="20" t="str">
        <f>IF(DH7="","",IF(DH7="-","【-】","【"&amp;SUBSTITUTE(TEXT(DH7,"#,##0.00"),"-","△")&amp;"】"))</f>
        <v>【87.54】</v>
      </c>
      <c r="DI6" s="21">
        <f>IF(DI7="",NA(),DI7)</f>
        <v>51.46</v>
      </c>
      <c r="DJ6" s="21">
        <f t="shared" ref="DJ6:DR6" si="12">IF(DJ7="",NA(),DJ7)</f>
        <v>52.75</v>
      </c>
      <c r="DK6" s="21">
        <f t="shared" si="12"/>
        <v>54.36</v>
      </c>
      <c r="DL6" s="21">
        <f t="shared" si="12"/>
        <v>55.71</v>
      </c>
      <c r="DM6" s="21">
        <f t="shared" si="12"/>
        <v>57.31</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23671</v>
      </c>
      <c r="D7" s="23">
        <v>46</v>
      </c>
      <c r="E7" s="23">
        <v>17</v>
      </c>
      <c r="F7" s="23">
        <v>5</v>
      </c>
      <c r="G7" s="23">
        <v>0</v>
      </c>
      <c r="H7" s="23" t="s">
        <v>96</v>
      </c>
      <c r="I7" s="23" t="s">
        <v>97</v>
      </c>
      <c r="J7" s="23" t="s">
        <v>98</v>
      </c>
      <c r="K7" s="23" t="s">
        <v>99</v>
      </c>
      <c r="L7" s="23" t="s">
        <v>100</v>
      </c>
      <c r="M7" s="23" t="s">
        <v>101</v>
      </c>
      <c r="N7" s="24" t="s">
        <v>102</v>
      </c>
      <c r="O7" s="24">
        <v>67.37</v>
      </c>
      <c r="P7" s="24">
        <v>8.92</v>
      </c>
      <c r="Q7" s="24">
        <v>86.35</v>
      </c>
      <c r="R7" s="24">
        <v>4051</v>
      </c>
      <c r="S7" s="24">
        <v>7352</v>
      </c>
      <c r="T7" s="24">
        <v>22.35</v>
      </c>
      <c r="U7" s="24">
        <v>328.95</v>
      </c>
      <c r="V7" s="24">
        <v>652</v>
      </c>
      <c r="W7" s="24">
        <v>0.28999999999999998</v>
      </c>
      <c r="X7" s="24">
        <v>2248.2800000000002</v>
      </c>
      <c r="Y7" s="24">
        <v>120.09</v>
      </c>
      <c r="Z7" s="24">
        <v>123.36</v>
      </c>
      <c r="AA7" s="24">
        <v>120.38</v>
      </c>
      <c r="AB7" s="24">
        <v>114.83</v>
      </c>
      <c r="AC7" s="24">
        <v>121.74</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188.51</v>
      </c>
      <c r="AV7" s="24">
        <v>179.48</v>
      </c>
      <c r="AW7" s="24">
        <v>171.65</v>
      </c>
      <c r="AX7" s="24">
        <v>165.79</v>
      </c>
      <c r="AY7" s="24">
        <v>295.5</v>
      </c>
      <c r="AZ7" s="24">
        <v>26.99</v>
      </c>
      <c r="BA7" s="24">
        <v>29.13</v>
      </c>
      <c r="BB7" s="24">
        <v>35.69</v>
      </c>
      <c r="BC7" s="24">
        <v>38.4</v>
      </c>
      <c r="BD7" s="24">
        <v>44.04</v>
      </c>
      <c r="BE7" s="24">
        <v>42.02</v>
      </c>
      <c r="BF7" s="24">
        <v>447.86</v>
      </c>
      <c r="BG7" s="24">
        <v>489.4</v>
      </c>
      <c r="BH7" s="24">
        <v>153.33000000000001</v>
      </c>
      <c r="BI7" s="24">
        <v>0</v>
      </c>
      <c r="BJ7" s="24">
        <v>0</v>
      </c>
      <c r="BK7" s="24">
        <v>826.83</v>
      </c>
      <c r="BL7" s="24">
        <v>867.83</v>
      </c>
      <c r="BM7" s="24">
        <v>791.76</v>
      </c>
      <c r="BN7" s="24">
        <v>900.82</v>
      </c>
      <c r="BO7" s="24">
        <v>839.21</v>
      </c>
      <c r="BP7" s="24">
        <v>785.1</v>
      </c>
      <c r="BQ7" s="24">
        <v>83.85</v>
      </c>
      <c r="BR7" s="24">
        <v>77.040000000000006</v>
      </c>
      <c r="BS7" s="24">
        <v>100</v>
      </c>
      <c r="BT7" s="24">
        <v>66.47</v>
      </c>
      <c r="BU7" s="24">
        <v>86.59</v>
      </c>
      <c r="BV7" s="24">
        <v>57.31</v>
      </c>
      <c r="BW7" s="24">
        <v>57.08</v>
      </c>
      <c r="BX7" s="24">
        <v>56.26</v>
      </c>
      <c r="BY7" s="24">
        <v>52.94</v>
      </c>
      <c r="BZ7" s="24">
        <v>52.05</v>
      </c>
      <c r="CA7" s="24">
        <v>56.93</v>
      </c>
      <c r="CB7" s="24">
        <v>233.45</v>
      </c>
      <c r="CC7" s="24">
        <v>226.06</v>
      </c>
      <c r="CD7" s="24">
        <v>201.19</v>
      </c>
      <c r="CE7" s="24">
        <v>264.17</v>
      </c>
      <c r="CF7" s="24">
        <v>203.43</v>
      </c>
      <c r="CG7" s="24">
        <v>273.52</v>
      </c>
      <c r="CH7" s="24">
        <v>274.99</v>
      </c>
      <c r="CI7" s="24">
        <v>282.08999999999997</v>
      </c>
      <c r="CJ7" s="24">
        <v>303.27999999999997</v>
      </c>
      <c r="CK7" s="24">
        <v>301.86</v>
      </c>
      <c r="CL7" s="24">
        <v>271.14999999999998</v>
      </c>
      <c r="CM7" s="24">
        <v>50.34</v>
      </c>
      <c r="CN7" s="24">
        <v>51.03</v>
      </c>
      <c r="CO7" s="24">
        <v>47.6</v>
      </c>
      <c r="CP7" s="24">
        <v>50.34</v>
      </c>
      <c r="CQ7" s="24">
        <v>47.26</v>
      </c>
      <c r="CR7" s="24">
        <v>50.14</v>
      </c>
      <c r="CS7" s="24">
        <v>54.83</v>
      </c>
      <c r="CT7" s="24">
        <v>66.53</v>
      </c>
      <c r="CU7" s="24">
        <v>52.35</v>
      </c>
      <c r="CV7" s="24">
        <v>46.25</v>
      </c>
      <c r="CW7" s="24">
        <v>49.87</v>
      </c>
      <c r="CX7" s="24">
        <v>92.77</v>
      </c>
      <c r="CY7" s="24">
        <v>93.43</v>
      </c>
      <c r="CZ7" s="24">
        <v>92.91</v>
      </c>
      <c r="DA7" s="24">
        <v>92.68</v>
      </c>
      <c r="DB7" s="24">
        <v>92.64</v>
      </c>
      <c r="DC7" s="24">
        <v>84.98</v>
      </c>
      <c r="DD7" s="24">
        <v>84.7</v>
      </c>
      <c r="DE7" s="24">
        <v>84.67</v>
      </c>
      <c r="DF7" s="24">
        <v>84.39</v>
      </c>
      <c r="DG7" s="24">
        <v>83.96</v>
      </c>
      <c r="DH7" s="24">
        <v>87.54</v>
      </c>
      <c r="DI7" s="24">
        <v>51.46</v>
      </c>
      <c r="DJ7" s="24">
        <v>52.75</v>
      </c>
      <c r="DK7" s="24">
        <v>54.36</v>
      </c>
      <c r="DL7" s="24">
        <v>55.71</v>
      </c>
      <c r="DM7" s="24">
        <v>57.31</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2025-01-24T07:15:10Z</dcterms:created>
  <dcterms:modified xsi:type="dcterms:W3CDTF">2025-01-28T07:12:36Z</dcterms:modified>
  <cp:category/>
</cp:coreProperties>
</file>