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16.0.2\share\下水道係\03市町村課関係\★経営比較分析表\R06(R05)経営秘策分析表\国修正後\【経営比較分析表】2023_023671_46_1718\【経営比較分析表】2023_023671_46_1718\"/>
    </mc:Choice>
  </mc:AlternateContent>
  <xr:revisionPtr revIDLastSave="0" documentId="13_ncr:1_{E336C0F4-D6D3-4C2D-8F62-15AAB3BAA8C5}" xr6:coauthVersionLast="47" xr6:coauthVersionMax="47" xr10:uidLastSave="{00000000-0000-0000-0000-000000000000}"/>
  <workbookProtection workbookAlgorithmName="SHA-512" workbookHashValue="rK0JBfHCOU03QxqWogG0aW0MkZo6Nb95HhV61bbGrNMCP8XWzMm66npJNFI8Etd6CWLeYqnmhYfBGoBXc+UMEg==" workbookSaltValue="wmRlLCdnatPxJlWhZ6RZMw=="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I85" i="4"/>
  <c r="H85" i="4"/>
  <c r="E85" i="4"/>
  <c r="AT10" i="4"/>
  <c r="P10" i="4"/>
  <c r="W8" i="4"/>
  <c r="P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<sst xmlns="http://schemas.openxmlformats.org/spreadsheetml/2006/main" count="236" uniqueCount="115">
  <si>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</si>
  <si>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</si>
  <si>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</si>
  <si>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</si>
  <si>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</si>
  <si>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</si>
  <si>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</si>
  <si>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</si>
  <si>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</si>
  <si>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</si>
  <si>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</si>
  <si>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</si>
  <si>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</si>
  <si>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</si>
  <si>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</si>
  <si>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</si>
  <si>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</si>
  <si>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</si>
  <si>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</si>
  <si>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</si>
  <si>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</si>
  <si>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</si>
  <si>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</si>
  <si>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</si>
  <si>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</si>
  <si>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</si>
  <si>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</si>
  <si>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</si>
  <si>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</si>
  <si>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</si>
  <si>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</si>
  <si>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</si>
  <si>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</si>
  <si>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</si>
  <si>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</si>
  <si>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</si>
  <si>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</si>
  <si>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</si>
  <si>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</si>
  <si>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</si>
  <si>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</si>
  <si>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</si>
  <si>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</si>
  <si>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</si>
  <si>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</si>
  <si>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</si>
  <si>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</si>
  <si>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</si>
  <si>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</si>
  <si>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</si>
  <si>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</si>
  <si>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</si>
  <si>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</si>
  <si>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</si>
  <si>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</si>
  <si>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</si>
  <si>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</si>
  <si>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</si>
  <si>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</si>
  <si>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</si>
  <si>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</si>
  <si>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</si>
  <si>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</si>
  <si>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</si>
  <si>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</si>
  <si>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</si>
  <si>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</si>
  <si>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</si>
  <si>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</si>
  <si>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</si>
  <si>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</si>
  <si>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</si>
  <si>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</si>
  <si>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</si>
  <si>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</si>
  <si>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</si>
  <si>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</si>
  <si>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</si>
  <si>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</si>
  <si>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</si>
  <si>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</si>
  <si>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</si>
  <si>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</si>
  <si>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</si>
  <si>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</si>
  <si>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</si>
  <si>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</si>
  <si>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</si>
  <si>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</si>
  <si>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</si>
  <si>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</si>
  <si>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</si>
  <si>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</si>
  <si>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</si>
  <si>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</si>
  <si>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</si>
  <si>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田舎館村</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</si>
  <si>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</si>
  <si>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</si>
  <si>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</si>
  <si>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</si>
  <si>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</si>
  <si>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</si>
  <si>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</si>
  <si>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</si>
  <si>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</si>
  <si>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</si>
  <si>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</si>
  <si>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</si>
  <si>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</si>
  <si>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</si>
  <si>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</si>
  <si>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経常収支比率は100%を超えていますが、一般会計からの繰入金など使用料以外の収入による要因が大きく、健全な経営状況とは言い難い状況です。
　企業債残高対事業規模については、事業がほぼ終了していることから企業債残高は着実に減少していますが、資本費平準化債を毎年度発行限度額まで起債しているため類似団体及び全国平均と比較してやや高い水準となっています。
　令和2年度、令和4年度及び令和5年度は料金回収率が100％を下回る結果となっていますが、景気対策事業として下水道使用料等減免事業を実施したためであり、減免した料金は国庫補助金を財源とした繰出金により補てんされていますので、経営が悪化しているわけではありません。
　汚水処理原価は類似団体及び全国平均と比較して高い水準であり、要因としては人口減少や節水器具の普及による有収水量の減少が考えられます。維持管理費減に関する方策は下水道事業会計単体では可能な限り実施済みですが、更に経費節減を図るため他の事業や他市町村との広域化・共同化を模索していく必要があります。
　水洗化率は全国平均等を下回る状況となっています。引き続き未接続世帯へ早期接続を促し水洗化率を向上させ有収水量の増加を図る必要があります。</t>
    <phoneticPr fontId="4"/>
  </si>
  <si>
    <t>　法定耐用年数を経過し、直ちに更新を迫られている管渠はありません。管渠等の減価償却の進捗状況においても類似団体と比較して高くはなっていますが、逼迫した状況にはありません。
　今後、将来の改築・更新・長寿命化等の財源確保や経営に与える影響を踏まえ、長期の投資・財政計画を策定し、計画的な管渠の改築を検討していく必要があります。</t>
    <phoneticPr fontId="4"/>
  </si>
  <si>
    <t>　処理区域内の管渠の整備はほぼ終了しています。今後は更なる経営改善に向けて、水洗化率の向上を図っていく必要があります。また、必要に応じて使用料水準や事業の広域化・共同化による維持管理費等の見直しを検討していきます。
　管渠の老朽化に関しては、今後ストックマネジメント的観点から新規整備・維持管理・改築を一体的に捉え、事業の平準化とライフサイクルコストの最小化に取り組む必要があります。
　また、経営戦略に基づき経営の健全化を図るための取り組みを進めていきます。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</si>
</sst>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0E-4CCA-BD91-7CEC8E4DD31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0.1</c:v>
                </c:pt>
                <c:pt idx="3">
                  <c:v>7.0000000000000007E-2</c:v>
                </c:pt>
                <c:pt idx="4">
                  <c:v>0.06</c:v>
                </c:pt>
              </c:numCache>
            </c:numRef>
          </c:val>
          <c:smooth val="0"/>
          <c:extLst>
            <c:ext xmlns:c16="http://schemas.microsoft.com/office/drawing/2014/chart" uri="{C3380CC4-5D6E-409C-BE32-E72D297353CC}">
              <c16:uniqueId val="{00000001-7F0E-4CCA-BD91-7CEC8E4DD31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B6-4E3E-A3B3-28F7EB34025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55.55</c:v>
                </c:pt>
                <c:pt idx="1">
                  <c:v>55.84</c:v>
                </c:pt>
                <c:pt idx="2">
                  <c:v>55.78</c:v>
                </c:pt>
                <c:pt idx="3">
                  <c:v>54.86</c:v>
                </c:pt>
                <c:pt idx="4">
                  <c:v>55.04</c:v>
                </c:pt>
              </c:numCache>
            </c:numRef>
          </c:val>
          <c:smooth val="0"/>
          <c:extLst>
            <c:ext xmlns:c16="http://schemas.microsoft.com/office/drawing/2014/chart" uri="{C3380CC4-5D6E-409C-BE32-E72D297353CC}">
              <c16:uniqueId val="{00000001-1EB6-4E3E-A3B3-28F7EB34025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88.26</c:v>
                </c:pt>
                <c:pt idx="1">
                  <c:v>88.66</c:v>
                </c:pt>
                <c:pt idx="2">
                  <c:v>89.06</c:v>
                </c:pt>
                <c:pt idx="3">
                  <c:v>89.78</c:v>
                </c:pt>
                <c:pt idx="4">
                  <c:v>89.6</c:v>
                </c:pt>
              </c:numCache>
            </c:numRef>
          </c:val>
          <c:extLst>
            <c:ext xmlns:c16="http://schemas.microsoft.com/office/drawing/2014/chart" uri="{C3380CC4-5D6E-409C-BE32-E72D297353CC}">
              <c16:uniqueId val="{00000000-A189-49ED-B3F8-B18086B2477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91.64</c:v>
                </c:pt>
                <c:pt idx="1">
                  <c:v>92.34</c:v>
                </c:pt>
                <c:pt idx="2">
                  <c:v>91.78</c:v>
                </c:pt>
                <c:pt idx="3">
                  <c:v>91.37</c:v>
                </c:pt>
                <c:pt idx="4">
                  <c:v>91.92</c:v>
                </c:pt>
              </c:numCache>
            </c:numRef>
          </c:val>
          <c:smooth val="0"/>
          <c:extLst>
            <c:ext xmlns:c16="http://schemas.microsoft.com/office/drawing/2014/chart" uri="{C3380CC4-5D6E-409C-BE32-E72D297353CC}">
              <c16:uniqueId val="{00000001-A189-49ED-B3F8-B18086B2477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129.80000000000001</c:v>
                </c:pt>
                <c:pt idx="1">
                  <c:v>130.52000000000001</c:v>
                </c:pt>
                <c:pt idx="2">
                  <c:v>130.51</c:v>
                </c:pt>
                <c:pt idx="3">
                  <c:v>129.69</c:v>
                </c:pt>
                <c:pt idx="4">
                  <c:v>130.15</c:v>
                </c:pt>
              </c:numCache>
            </c:numRef>
          </c:val>
          <c:extLst>
            <c:ext xmlns:c16="http://schemas.microsoft.com/office/drawing/2014/chart" uri="{C3380CC4-5D6E-409C-BE32-E72D297353CC}">
              <c16:uniqueId val="{00000000-7C52-4A6A-86D3-923581ADE22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104.01</c:v>
                </c:pt>
                <c:pt idx="1">
                  <c:v>105.41</c:v>
                </c:pt>
                <c:pt idx="2">
                  <c:v>104.64</c:v>
                </c:pt>
                <c:pt idx="3">
                  <c:v>105.35</c:v>
                </c:pt>
                <c:pt idx="4">
                  <c:v>106.8</c:v>
                </c:pt>
              </c:numCache>
            </c:numRef>
          </c:val>
          <c:smooth val="0"/>
          <c:extLst>
            <c:ext xmlns:c16="http://schemas.microsoft.com/office/drawing/2014/chart" uri="{C3380CC4-5D6E-409C-BE32-E72D297353CC}">
              <c16:uniqueId val="{00000001-7C52-4A6A-86D3-923581ADE22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40</c:v>
                </c:pt>
                <c:pt idx="1">
                  <c:v>42.12</c:v>
                </c:pt>
                <c:pt idx="2">
                  <c:v>44.22</c:v>
                </c:pt>
                <c:pt idx="3">
                  <c:v>46.11</c:v>
                </c:pt>
                <c:pt idx="4">
                  <c:v>48.21</c:v>
                </c:pt>
              </c:numCache>
            </c:numRef>
          </c:val>
          <c:extLst>
            <c:ext xmlns:c16="http://schemas.microsoft.com/office/drawing/2014/chart" uri="{C3380CC4-5D6E-409C-BE32-E72D297353CC}">
              <c16:uniqueId val="{00000000-4076-4C26-B071-50382B2B35B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25.37</c:v>
                </c:pt>
                <c:pt idx="2">
                  <c:v>26.89</c:v>
                </c:pt>
                <c:pt idx="3">
                  <c:v>29.42</c:v>
                </c:pt>
                <c:pt idx="4">
                  <c:v>31.14</c:v>
                </c:pt>
              </c:numCache>
            </c:numRef>
          </c:val>
          <c:smooth val="0"/>
          <c:extLst>
            <c:ext xmlns:c16="http://schemas.microsoft.com/office/drawing/2014/chart" uri="{C3380CC4-5D6E-409C-BE32-E72D297353CC}">
              <c16:uniqueId val="{00000001-4076-4C26-B071-50382B2B35B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5F-4FAB-ADC5-FC1B3CABEA8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0.57999999999999996</c:v>
                </c:pt>
                <c:pt idx="1">
                  <c:v>0.54</c:v>
                </c:pt>
                <c:pt idx="2">
                  <c:v>0.75</c:v>
                </c:pt>
                <c:pt idx="3">
                  <c:v>0.74</c:v>
                </c:pt>
                <c:pt idx="4">
                  <c:v>0.76</c:v>
                </c:pt>
              </c:numCache>
            </c:numRef>
          </c:val>
          <c:smooth val="0"/>
          <c:extLst>
            <c:ext xmlns:c16="http://schemas.microsoft.com/office/drawing/2014/chart" uri="{C3380CC4-5D6E-409C-BE32-E72D297353CC}">
              <c16:uniqueId val="{00000001-2C5F-4FAB-ADC5-FC1B3CABEA8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89-41EF-93B6-86201E1ECCD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26.18</c:v>
                </c:pt>
                <c:pt idx="1">
                  <c:v>25.86</c:v>
                </c:pt>
                <c:pt idx="2">
                  <c:v>25.76</c:v>
                </c:pt>
                <c:pt idx="3">
                  <c:v>26.07</c:v>
                </c:pt>
                <c:pt idx="4">
                  <c:v>26.89</c:v>
                </c:pt>
              </c:numCache>
            </c:numRef>
          </c:val>
          <c:smooth val="0"/>
          <c:extLst>
            <c:ext xmlns:c16="http://schemas.microsoft.com/office/drawing/2014/chart" uri="{C3380CC4-5D6E-409C-BE32-E72D297353CC}">
              <c16:uniqueId val="{00000001-2B89-41EF-93B6-86201E1ECCD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88.9</c:v>
                </c:pt>
                <c:pt idx="1">
                  <c:v>88.28</c:v>
                </c:pt>
                <c:pt idx="2">
                  <c:v>86.47</c:v>
                </c:pt>
                <c:pt idx="3">
                  <c:v>83.1</c:v>
                </c:pt>
                <c:pt idx="4">
                  <c:v>83.65</c:v>
                </c:pt>
              </c:numCache>
            </c:numRef>
          </c:val>
          <c:extLst>
            <c:ext xmlns:c16="http://schemas.microsoft.com/office/drawing/2014/chart" uri="{C3380CC4-5D6E-409C-BE32-E72D297353CC}">
              <c16:uniqueId val="{00000000-AD13-4522-929C-FA02C4CD235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57.3</c:v>
                </c:pt>
                <c:pt idx="1">
                  <c:v>58.23</c:v>
                </c:pt>
                <c:pt idx="2">
                  <c:v>65.56</c:v>
                </c:pt>
                <c:pt idx="3">
                  <c:v>65.87</c:v>
                </c:pt>
                <c:pt idx="4">
                  <c:v>77.260000000000005</c:v>
                </c:pt>
              </c:numCache>
            </c:numRef>
          </c:val>
          <c:smooth val="0"/>
          <c:extLst>
            <c:ext xmlns:c16="http://schemas.microsoft.com/office/drawing/2014/chart" uri="{C3380CC4-5D6E-409C-BE32-E72D297353CC}">
              <c16:uniqueId val="{00000001-AD13-4522-929C-FA02C4CD235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1136.93</c:v>
                </c:pt>
                <c:pt idx="1">
                  <c:v>1183.51</c:v>
                </c:pt>
                <c:pt idx="2">
                  <c:v>952.38</c:v>
                </c:pt>
                <c:pt idx="3">
                  <c:v>919.17</c:v>
                </c:pt>
                <c:pt idx="4">
                  <c:v>785.47</c:v>
                </c:pt>
              </c:numCache>
            </c:numRef>
          </c:val>
          <c:extLst>
            <c:ext xmlns:c16="http://schemas.microsoft.com/office/drawing/2014/chart" uri="{C3380CC4-5D6E-409C-BE32-E72D297353CC}">
              <c16:uniqueId val="{00000000-526B-4EF0-96E8-4D7ED2CCBBE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807.75</c:v>
                </c:pt>
                <c:pt idx="1">
                  <c:v>812.92</c:v>
                </c:pt>
                <c:pt idx="2">
                  <c:v>765.48</c:v>
                </c:pt>
                <c:pt idx="3">
                  <c:v>742.08</c:v>
                </c:pt>
                <c:pt idx="4">
                  <c:v>730.84</c:v>
                </c:pt>
              </c:numCache>
            </c:numRef>
          </c:val>
          <c:smooth val="0"/>
          <c:extLst>
            <c:ext xmlns:c16="http://schemas.microsoft.com/office/drawing/2014/chart" uri="{C3380CC4-5D6E-409C-BE32-E72D297353CC}">
              <c16:uniqueId val="{00000001-526B-4EF0-96E8-4D7ED2CCBBE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88.97</c:v>
                </c:pt>
                <c:pt idx="2">
                  <c:v>100</c:v>
                </c:pt>
                <c:pt idx="3">
                  <c:v>88.43</c:v>
                </c:pt>
                <c:pt idx="4">
                  <c:v>88.39</c:v>
                </c:pt>
              </c:numCache>
            </c:numRef>
          </c:val>
          <c:extLst>
            <c:ext xmlns:c16="http://schemas.microsoft.com/office/drawing/2014/chart" uri="{C3380CC4-5D6E-409C-BE32-E72D297353CC}">
              <c16:uniqueId val="{00000000-535A-41ED-9709-7840A459664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86.94</c:v>
                </c:pt>
                <c:pt idx="1">
                  <c:v>85.4</c:v>
                </c:pt>
                <c:pt idx="2">
                  <c:v>87.8</c:v>
                </c:pt>
                <c:pt idx="3">
                  <c:v>86.51</c:v>
                </c:pt>
                <c:pt idx="4">
                  <c:v>89.17</c:v>
                </c:pt>
              </c:numCache>
            </c:numRef>
          </c:val>
          <c:smooth val="0"/>
          <c:extLst>
            <c:ext xmlns:c16="http://schemas.microsoft.com/office/drawing/2014/chart" uri="{C3380CC4-5D6E-409C-BE32-E72D297353CC}">
              <c16:uniqueId val="{00000001-535A-41ED-9709-7840A459664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200.32</c:v>
                </c:pt>
                <c:pt idx="1">
                  <c:v>200.73</c:v>
                </c:pt>
                <c:pt idx="2">
                  <c:v>201.46</c:v>
                </c:pt>
                <c:pt idx="3">
                  <c:v>205.24</c:v>
                </c:pt>
                <c:pt idx="4">
                  <c:v>202.62</c:v>
                </c:pt>
              </c:numCache>
            </c:numRef>
          </c:val>
          <c:extLst>
            <c:ext xmlns:c16="http://schemas.microsoft.com/office/drawing/2014/chart" uri="{C3380CC4-5D6E-409C-BE32-E72D297353CC}">
              <c16:uniqueId val="{00000000-36D6-484E-ABDE-CF1C2420CCD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179.63</c:v>
                </c:pt>
                <c:pt idx="1">
                  <c:v>188.57</c:v>
                </c:pt>
                <c:pt idx="2">
                  <c:v>187.69</c:v>
                </c:pt>
                <c:pt idx="3">
                  <c:v>188.24</c:v>
                </c:pt>
                <c:pt idx="4">
                  <c:v>184.85</c:v>
                </c:pt>
              </c:numCache>
            </c:numRef>
          </c:val>
          <c:smooth val="0"/>
          <c:extLst>
            <c:ext xmlns:c16="http://schemas.microsoft.com/office/drawing/2014/chart" uri="{C3380CC4-5D6E-409C-BE32-E72D297353CC}">
              <c16:uniqueId val="{00000001-36D6-484E-ABDE-CF1C2420CCD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31"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青森県　田舎館村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54">
        <f>データ!S6</f>
        <v>7352</v>
      </c>
      <c r="AM8" s="54"/>
      <c r="AN8" s="54"/>
      <c r="AO8" s="54"/>
      <c r="AP8" s="54"/>
      <c r="AQ8" s="54"/>
      <c r="AR8" s="54"/>
      <c r="AS8" s="54"/>
      <c r="AT8" s="53">
        <f>データ!T6</f>
        <v>22.35</v>
      </c>
      <c r="AU8" s="53"/>
      <c r="AV8" s="53"/>
      <c r="AW8" s="53"/>
      <c r="AX8" s="53"/>
      <c r="AY8" s="53"/>
      <c r="AZ8" s="53"/>
      <c r="BA8" s="53"/>
      <c r="BB8" s="53">
        <f>データ!U6</f>
        <v>328.95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53.41</v>
      </c>
      <c r="J10" s="53"/>
      <c r="K10" s="53"/>
      <c r="L10" s="53"/>
      <c r="M10" s="53"/>
      <c r="N10" s="53"/>
      <c r="O10" s="53"/>
      <c r="P10" s="53">
        <f>データ!P6</f>
        <v>87.79</v>
      </c>
      <c r="Q10" s="53"/>
      <c r="R10" s="53"/>
      <c r="S10" s="53"/>
      <c r="T10" s="53"/>
      <c r="U10" s="53"/>
      <c r="V10" s="53"/>
      <c r="W10" s="53">
        <f>データ!Q6</f>
        <v>77.83</v>
      </c>
      <c r="X10" s="53"/>
      <c r="Y10" s="53"/>
      <c r="Z10" s="53"/>
      <c r="AA10" s="53"/>
      <c r="AB10" s="53"/>
      <c r="AC10" s="53"/>
      <c r="AD10" s="54">
        <f>データ!R6</f>
        <v>4051</v>
      </c>
      <c r="AE10" s="54"/>
      <c r="AF10" s="54"/>
      <c r="AG10" s="54"/>
      <c r="AH10" s="54"/>
      <c r="AI10" s="54"/>
      <c r="AJ10" s="54"/>
      <c r="AK10" s="2"/>
      <c r="AL10" s="54">
        <f>データ!V6</f>
        <v>6414</v>
      </c>
      <c r="AM10" s="54"/>
      <c r="AN10" s="54"/>
      <c r="AO10" s="54"/>
      <c r="AP10" s="54"/>
      <c r="AQ10" s="54"/>
      <c r="AR10" s="54"/>
      <c r="AS10" s="54"/>
      <c r="AT10" s="53">
        <f>データ!W6</f>
        <v>2.78</v>
      </c>
      <c r="AU10" s="53"/>
      <c r="AV10" s="53"/>
      <c r="AW10" s="53"/>
      <c r="AX10" s="53"/>
      <c r="AY10" s="53"/>
      <c r="AZ10" s="53"/>
      <c r="BA10" s="53"/>
      <c r="BB10" s="53">
        <f>データ!X6</f>
        <v>2307.19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GbRByD05YWXxG7RauHo+SqZhBp4h1/tjM9VDmQVn7uh7CF4/NeGn23HzpawxxxMwXnboQ51/LzKtKYwtTTYTaA==" saltValue="kD5NG+CKietZ1NYI2wzoI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23671</v>
      </c>
      <c r="D6" s="19">
        <f t="shared" si="3"/>
        <v>46</v>
      </c>
      <c r="E6" s="19">
        <f t="shared" si="3"/>
        <v>17</v>
      </c>
      <c r="F6" s="19">
        <f t="shared" si="3"/>
        <v>1</v>
      </c>
      <c r="G6" s="19">
        <f t="shared" si="3"/>
        <v>0</v>
      </c>
      <c r="H6" s="19" t="str">
        <f t="shared" si="3"/>
        <v>青森県　田舎館村</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53.41</v>
      </c>
      <c r="P6" s="20">
        <f t="shared" si="3"/>
        <v>87.79</v>
      </c>
      <c r="Q6" s="20">
        <f t="shared" si="3"/>
        <v>77.83</v>
      </c>
      <c r="R6" s="20">
        <f t="shared" si="3"/>
        <v>4051</v>
      </c>
      <c r="S6" s="20">
        <f t="shared" si="3"/>
        <v>7352</v>
      </c>
      <c r="T6" s="20">
        <f t="shared" si="3"/>
        <v>22.35</v>
      </c>
      <c r="U6" s="20">
        <f t="shared" si="3"/>
        <v>328.95</v>
      </c>
      <c r="V6" s="20">
        <f t="shared" si="3"/>
        <v>6414</v>
      </c>
      <c r="W6" s="20">
        <f t="shared" si="3"/>
        <v>2.78</v>
      </c>
      <c r="X6" s="20">
        <f t="shared" si="3"/>
        <v>2307.19</v>
      </c>
      <c r="Y6" s="21">
        <f>IF(Y7="",NA(),Y7)</f>
        <v>129.80000000000001</v>
      </c>
      <c r="Z6" s="21">
        <f t="shared" ref="Z6:AH6" si="4">IF(Z7="",NA(),Z7)</f>
        <v>130.52000000000001</v>
      </c>
      <c r="AA6" s="21">
        <f t="shared" si="4"/>
        <v>130.51</v>
      </c>
      <c r="AB6" s="21">
        <f t="shared" si="4"/>
        <v>129.69</v>
      </c>
      <c r="AC6" s="21">
        <f t="shared" si="4"/>
        <v>130.15</v>
      </c>
      <c r="AD6" s="21">
        <f t="shared" si="4"/>
        <v>104.01</v>
      </c>
      <c r="AE6" s="21">
        <f t="shared" si="4"/>
        <v>105.41</v>
      </c>
      <c r="AF6" s="21">
        <f t="shared" si="4"/>
        <v>104.64</v>
      </c>
      <c r="AG6" s="21">
        <f t="shared" si="4"/>
        <v>105.35</v>
      </c>
      <c r="AH6" s="21">
        <f t="shared" si="4"/>
        <v>106.8</v>
      </c>
      <c r="AI6" s="20" t="str">
        <f>IF(AI7="","",IF(AI7="-","【-】","【"&amp;SUBSTITUTE(TEXT(AI7,"#,##0.00"),"-","△")&amp;"】"))</f>
        <v>【105.91】</v>
      </c>
      <c r="AJ6" s="20">
        <f>IF(AJ7="",NA(),AJ7)</f>
        <v>0</v>
      </c>
      <c r="AK6" s="20">
        <f t="shared" ref="AK6:AS6" si="5">IF(AK7="",NA(),AK7)</f>
        <v>0</v>
      </c>
      <c r="AL6" s="20">
        <f t="shared" si="5"/>
        <v>0</v>
      </c>
      <c r="AM6" s="20">
        <f t="shared" si="5"/>
        <v>0</v>
      </c>
      <c r="AN6" s="20">
        <f t="shared" si="5"/>
        <v>0</v>
      </c>
      <c r="AO6" s="21">
        <f t="shared" si="5"/>
        <v>26.18</v>
      </c>
      <c r="AP6" s="21">
        <f t="shared" si="5"/>
        <v>25.86</v>
      </c>
      <c r="AQ6" s="21">
        <f t="shared" si="5"/>
        <v>25.76</v>
      </c>
      <c r="AR6" s="21">
        <f t="shared" si="5"/>
        <v>26.07</v>
      </c>
      <c r="AS6" s="21">
        <f t="shared" si="5"/>
        <v>26.89</v>
      </c>
      <c r="AT6" s="20" t="str">
        <f>IF(AT7="","",IF(AT7="-","【-】","【"&amp;SUBSTITUTE(TEXT(AT7,"#,##0.00"),"-","△")&amp;"】"))</f>
        <v>【3.03】</v>
      </c>
      <c r="AU6" s="21">
        <f>IF(AU7="",NA(),AU7)</f>
        <v>88.9</v>
      </c>
      <c r="AV6" s="21">
        <f t="shared" ref="AV6:BD6" si="6">IF(AV7="",NA(),AV7)</f>
        <v>88.28</v>
      </c>
      <c r="AW6" s="21">
        <f t="shared" si="6"/>
        <v>86.47</v>
      </c>
      <c r="AX6" s="21">
        <f t="shared" si="6"/>
        <v>83.1</v>
      </c>
      <c r="AY6" s="21">
        <f t="shared" si="6"/>
        <v>83.65</v>
      </c>
      <c r="AZ6" s="21">
        <f t="shared" si="6"/>
        <v>57.3</v>
      </c>
      <c r="BA6" s="21">
        <f t="shared" si="6"/>
        <v>58.23</v>
      </c>
      <c r="BB6" s="21">
        <f t="shared" si="6"/>
        <v>65.56</v>
      </c>
      <c r="BC6" s="21">
        <f t="shared" si="6"/>
        <v>65.87</v>
      </c>
      <c r="BD6" s="21">
        <f t="shared" si="6"/>
        <v>77.260000000000005</v>
      </c>
      <c r="BE6" s="20" t="str">
        <f>IF(BE7="","",IF(BE7="-","【-】","【"&amp;SUBSTITUTE(TEXT(BE7,"#,##0.00"),"-","△")&amp;"】"))</f>
        <v>【78.43】</v>
      </c>
      <c r="BF6" s="21">
        <f>IF(BF7="",NA(),BF7)</f>
        <v>1136.93</v>
      </c>
      <c r="BG6" s="21">
        <f t="shared" ref="BG6:BO6" si="7">IF(BG7="",NA(),BG7)</f>
        <v>1183.51</v>
      </c>
      <c r="BH6" s="21">
        <f t="shared" si="7"/>
        <v>952.38</v>
      </c>
      <c r="BI6" s="21">
        <f t="shared" si="7"/>
        <v>919.17</v>
      </c>
      <c r="BJ6" s="21">
        <f t="shared" si="7"/>
        <v>785.47</v>
      </c>
      <c r="BK6" s="21">
        <f t="shared" si="7"/>
        <v>807.75</v>
      </c>
      <c r="BL6" s="21">
        <f t="shared" si="7"/>
        <v>812.92</v>
      </c>
      <c r="BM6" s="21">
        <f t="shared" si="7"/>
        <v>765.48</v>
      </c>
      <c r="BN6" s="21">
        <f t="shared" si="7"/>
        <v>742.08</v>
      </c>
      <c r="BO6" s="21">
        <f t="shared" si="7"/>
        <v>730.84</v>
      </c>
      <c r="BP6" s="20" t="str">
        <f>IF(BP7="","",IF(BP7="-","【-】","【"&amp;SUBSTITUTE(TEXT(BP7,"#,##0.00"),"-","△")&amp;"】"))</f>
        <v>【630.82】</v>
      </c>
      <c r="BQ6" s="21">
        <f>IF(BQ7="",NA(),BQ7)</f>
        <v>100</v>
      </c>
      <c r="BR6" s="21">
        <f t="shared" ref="BR6:BZ6" si="8">IF(BR7="",NA(),BR7)</f>
        <v>88.97</v>
      </c>
      <c r="BS6" s="21">
        <f t="shared" si="8"/>
        <v>100</v>
      </c>
      <c r="BT6" s="21">
        <f t="shared" si="8"/>
        <v>88.43</v>
      </c>
      <c r="BU6" s="21">
        <f t="shared" si="8"/>
        <v>88.39</v>
      </c>
      <c r="BV6" s="21">
        <f t="shared" si="8"/>
        <v>86.94</v>
      </c>
      <c r="BW6" s="21">
        <f t="shared" si="8"/>
        <v>85.4</v>
      </c>
      <c r="BX6" s="21">
        <f t="shared" si="8"/>
        <v>87.8</v>
      </c>
      <c r="BY6" s="21">
        <f t="shared" si="8"/>
        <v>86.51</v>
      </c>
      <c r="BZ6" s="21">
        <f t="shared" si="8"/>
        <v>89.17</v>
      </c>
      <c r="CA6" s="20" t="str">
        <f>IF(CA7="","",IF(CA7="-","【-】","【"&amp;SUBSTITUTE(TEXT(CA7,"#,##0.00"),"-","△")&amp;"】"))</f>
        <v>【97.81】</v>
      </c>
      <c r="CB6" s="21">
        <f>IF(CB7="",NA(),CB7)</f>
        <v>200.32</v>
      </c>
      <c r="CC6" s="21">
        <f t="shared" ref="CC6:CK6" si="9">IF(CC7="",NA(),CC7)</f>
        <v>200.73</v>
      </c>
      <c r="CD6" s="21">
        <f t="shared" si="9"/>
        <v>201.46</v>
      </c>
      <c r="CE6" s="21">
        <f t="shared" si="9"/>
        <v>205.24</v>
      </c>
      <c r="CF6" s="21">
        <f t="shared" si="9"/>
        <v>202.62</v>
      </c>
      <c r="CG6" s="21">
        <f t="shared" si="9"/>
        <v>179.63</v>
      </c>
      <c r="CH6" s="21">
        <f t="shared" si="9"/>
        <v>188.57</v>
      </c>
      <c r="CI6" s="21">
        <f t="shared" si="9"/>
        <v>187.69</v>
      </c>
      <c r="CJ6" s="21">
        <f t="shared" si="9"/>
        <v>188.24</v>
      </c>
      <c r="CK6" s="21">
        <f t="shared" si="9"/>
        <v>184.85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55.55</v>
      </c>
      <c r="CS6" s="21">
        <f t="shared" si="10"/>
        <v>55.84</v>
      </c>
      <c r="CT6" s="21">
        <f t="shared" si="10"/>
        <v>55.78</v>
      </c>
      <c r="CU6" s="21">
        <f t="shared" si="10"/>
        <v>54.86</v>
      </c>
      <c r="CV6" s="21">
        <f t="shared" si="10"/>
        <v>55.04</v>
      </c>
      <c r="CW6" s="20" t="str">
        <f>IF(CW7="","",IF(CW7="-","【-】","【"&amp;SUBSTITUTE(TEXT(CW7,"#,##0.00"),"-","△")&amp;"】"))</f>
        <v>【58.94】</v>
      </c>
      <c r="CX6" s="21">
        <f>IF(CX7="",NA(),CX7)</f>
        <v>88.26</v>
      </c>
      <c r="CY6" s="21">
        <f t="shared" ref="CY6:DG6" si="11">IF(CY7="",NA(),CY7)</f>
        <v>88.66</v>
      </c>
      <c r="CZ6" s="21">
        <f t="shared" si="11"/>
        <v>89.06</v>
      </c>
      <c r="DA6" s="21">
        <f t="shared" si="11"/>
        <v>89.78</v>
      </c>
      <c r="DB6" s="21">
        <f t="shared" si="11"/>
        <v>89.6</v>
      </c>
      <c r="DC6" s="21">
        <f t="shared" si="11"/>
        <v>91.64</v>
      </c>
      <c r="DD6" s="21">
        <f t="shared" si="11"/>
        <v>92.34</v>
      </c>
      <c r="DE6" s="21">
        <f t="shared" si="11"/>
        <v>91.78</v>
      </c>
      <c r="DF6" s="21">
        <f t="shared" si="11"/>
        <v>91.37</v>
      </c>
      <c r="DG6" s="21">
        <f t="shared" si="11"/>
        <v>91.92</v>
      </c>
      <c r="DH6" s="20" t="str">
        <f>IF(DH7="","",IF(DH7="-","【-】","【"&amp;SUBSTITUTE(TEXT(DH7,"#,##0.00"),"-","△")&amp;"】"))</f>
        <v>【95.91】</v>
      </c>
      <c r="DI6" s="21">
        <f>IF(DI7="",NA(),DI7)</f>
        <v>40</v>
      </c>
      <c r="DJ6" s="21">
        <f t="shared" ref="DJ6:DR6" si="12">IF(DJ7="",NA(),DJ7)</f>
        <v>42.12</v>
      </c>
      <c r="DK6" s="21">
        <f t="shared" si="12"/>
        <v>44.22</v>
      </c>
      <c r="DL6" s="21">
        <f t="shared" si="12"/>
        <v>46.11</v>
      </c>
      <c r="DM6" s="21">
        <f t="shared" si="12"/>
        <v>48.21</v>
      </c>
      <c r="DN6" s="21">
        <f t="shared" si="12"/>
        <v>31.19</v>
      </c>
      <c r="DO6" s="21">
        <f t="shared" si="12"/>
        <v>25.37</v>
      </c>
      <c r="DP6" s="21">
        <f t="shared" si="12"/>
        <v>26.89</v>
      </c>
      <c r="DQ6" s="21">
        <f t="shared" si="12"/>
        <v>29.42</v>
      </c>
      <c r="DR6" s="21">
        <f t="shared" si="12"/>
        <v>31.14</v>
      </c>
      <c r="DS6" s="20" t="str">
        <f>IF(DS7="","",IF(DS7="-","【-】","【"&amp;SUBSTITUTE(TEXT(DS7,"#,##0.00"),"-","△")&amp;"】"))</f>
        <v>【41.09】</v>
      </c>
      <c r="DT6" s="20">
        <f>IF(DT7="",NA(),DT7)</f>
        <v>0</v>
      </c>
      <c r="DU6" s="20">
        <f t="shared" ref="DU6:EC6" si="13">IF(DU7="",NA(),DU7)</f>
        <v>0</v>
      </c>
      <c r="DV6" s="20">
        <f t="shared" si="13"/>
        <v>0</v>
      </c>
      <c r="DW6" s="20">
        <f t="shared" si="13"/>
        <v>0</v>
      </c>
      <c r="DX6" s="20">
        <f t="shared" si="13"/>
        <v>0</v>
      </c>
      <c r="DY6" s="21">
        <f t="shared" si="13"/>
        <v>0.57999999999999996</v>
      </c>
      <c r="DZ6" s="21">
        <f t="shared" si="13"/>
        <v>0.54</v>
      </c>
      <c r="EA6" s="21">
        <f t="shared" si="13"/>
        <v>0.75</v>
      </c>
      <c r="EB6" s="21">
        <f t="shared" si="13"/>
        <v>0.74</v>
      </c>
      <c r="EC6" s="21">
        <f t="shared" si="13"/>
        <v>0.76</v>
      </c>
      <c r="ED6" s="20" t="str">
        <f>IF(ED7="","",IF(ED7="-","【-】","【"&amp;SUBSTITUTE(TEXT(ED7,"#,##0.00"),"-","△")&amp;"】"))</f>
        <v>【8.68】</v>
      </c>
      <c r="EE6" s="20">
        <f>IF(EE7="",NA(),EE7)</f>
        <v>0</v>
      </c>
      <c r="EF6" s="20">
        <f t="shared" ref="EF6:EN6" si="14">IF(EF7="",NA(),EF7)</f>
        <v>0</v>
      </c>
      <c r="EG6" s="20">
        <f t="shared" si="14"/>
        <v>0</v>
      </c>
      <c r="EH6" s="20">
        <f t="shared" si="14"/>
        <v>0</v>
      </c>
      <c r="EI6" s="20">
        <f t="shared" si="14"/>
        <v>0</v>
      </c>
      <c r="EJ6" s="21">
        <f t="shared" si="14"/>
        <v>0.1</v>
      </c>
      <c r="EK6" s="21">
        <f t="shared" si="14"/>
        <v>0.09</v>
      </c>
      <c r="EL6" s="21">
        <f t="shared" si="14"/>
        <v>0.1</v>
      </c>
      <c r="EM6" s="21">
        <f t="shared" si="14"/>
        <v>7.0000000000000007E-2</v>
      </c>
      <c r="EN6" s="21">
        <f t="shared" si="14"/>
        <v>0.06</v>
      </c>
      <c r="EO6" s="20" t="str">
        <f>IF(EO7="","",IF(EO7="-","【-】","【"&amp;SUBSTITUTE(TEXT(EO7,"#,##0.00"),"-","△")&amp;"】"))</f>
        <v>【0.22】</v>
      </c>
    </row>
    <row r="7" spans="1:148" s="22" customFormat="1" x14ac:dyDescent="0.2">
      <c r="A7" s="14"/>
      <c r="B7" s="23">
        <v>2023</v>
      </c>
      <c r="C7" s="23">
        <v>23671</v>
      </c>
      <c r="D7" s="23">
        <v>46</v>
      </c>
      <c r="E7" s="23">
        <v>17</v>
      </c>
      <c r="F7" s="23">
        <v>1</v>
      </c>
      <c r="G7" s="23">
        <v>0</v>
      </c>
      <c r="H7" s="23" t="s">
        <v>96</v>
      </c>
      <c r="I7" s="23" t="s">
        <v>97</v>
      </c>
      <c r="J7" s="23" t="s">
        <v>98</v>
      </c>
      <c r="K7" s="23" t="s">
        <v>99</v>
      </c>
      <c r="L7" s="23" t="s">
        <v>100</v>
      </c>
      <c r="M7" s="23" t="s">
        <v>101</v>
      </c>
      <c r="N7" s="24" t="s">
        <v>102</v>
      </c>
      <c r="O7" s="24">
        <v>53.41</v>
      </c>
      <c r="P7" s="24">
        <v>87.79</v>
      </c>
      <c r="Q7" s="24">
        <v>77.83</v>
      </c>
      <c r="R7" s="24">
        <v>4051</v>
      </c>
      <c r="S7" s="24">
        <v>7352</v>
      </c>
      <c r="T7" s="24">
        <v>22.35</v>
      </c>
      <c r="U7" s="24">
        <v>328.95</v>
      </c>
      <c r="V7" s="24">
        <v>6414</v>
      </c>
      <c r="W7" s="24">
        <v>2.78</v>
      </c>
      <c r="X7" s="24">
        <v>2307.19</v>
      </c>
      <c r="Y7" s="24">
        <v>129.80000000000001</v>
      </c>
      <c r="Z7" s="24">
        <v>130.52000000000001</v>
      </c>
      <c r="AA7" s="24">
        <v>130.51</v>
      </c>
      <c r="AB7" s="24">
        <v>129.69</v>
      </c>
      <c r="AC7" s="24">
        <v>130.15</v>
      </c>
      <c r="AD7" s="24">
        <v>104.01</v>
      </c>
      <c r="AE7" s="24">
        <v>105.41</v>
      </c>
      <c r="AF7" s="24">
        <v>104.64</v>
      </c>
      <c r="AG7" s="24">
        <v>105.35</v>
      </c>
      <c r="AH7" s="24">
        <v>106.8</v>
      </c>
      <c r="AI7" s="24">
        <v>105.91</v>
      </c>
      <c r="AJ7" s="24">
        <v>0</v>
      </c>
      <c r="AK7" s="24">
        <v>0</v>
      </c>
      <c r="AL7" s="24">
        <v>0</v>
      </c>
      <c r="AM7" s="24">
        <v>0</v>
      </c>
      <c r="AN7" s="24">
        <v>0</v>
      </c>
      <c r="AO7" s="24">
        <v>26.18</v>
      </c>
      <c r="AP7" s="24">
        <v>25.86</v>
      </c>
      <c r="AQ7" s="24">
        <v>25.76</v>
      </c>
      <c r="AR7" s="24">
        <v>26.07</v>
      </c>
      <c r="AS7" s="24">
        <v>26.89</v>
      </c>
      <c r="AT7" s="24">
        <v>3.03</v>
      </c>
      <c r="AU7" s="24">
        <v>88.9</v>
      </c>
      <c r="AV7" s="24">
        <v>88.28</v>
      </c>
      <c r="AW7" s="24">
        <v>86.47</v>
      </c>
      <c r="AX7" s="24">
        <v>83.1</v>
      </c>
      <c r="AY7" s="24">
        <v>83.65</v>
      </c>
      <c r="AZ7" s="24">
        <v>57.3</v>
      </c>
      <c r="BA7" s="24">
        <v>58.23</v>
      </c>
      <c r="BB7" s="24">
        <v>65.56</v>
      </c>
      <c r="BC7" s="24">
        <v>65.87</v>
      </c>
      <c r="BD7" s="24">
        <v>77.260000000000005</v>
      </c>
      <c r="BE7" s="24">
        <v>78.430000000000007</v>
      </c>
      <c r="BF7" s="24">
        <v>1136.93</v>
      </c>
      <c r="BG7" s="24">
        <v>1183.51</v>
      </c>
      <c r="BH7" s="24">
        <v>952.38</v>
      </c>
      <c r="BI7" s="24">
        <v>919.17</v>
      </c>
      <c r="BJ7" s="24">
        <v>785.47</v>
      </c>
      <c r="BK7" s="24">
        <v>807.75</v>
      </c>
      <c r="BL7" s="24">
        <v>812.92</v>
      </c>
      <c r="BM7" s="24">
        <v>765.48</v>
      </c>
      <c r="BN7" s="24">
        <v>742.08</v>
      </c>
      <c r="BO7" s="24">
        <v>730.84</v>
      </c>
      <c r="BP7" s="24">
        <v>630.82000000000005</v>
      </c>
      <c r="BQ7" s="24">
        <v>100</v>
      </c>
      <c r="BR7" s="24">
        <v>88.97</v>
      </c>
      <c r="BS7" s="24">
        <v>100</v>
      </c>
      <c r="BT7" s="24">
        <v>88.43</v>
      </c>
      <c r="BU7" s="24">
        <v>88.39</v>
      </c>
      <c r="BV7" s="24">
        <v>86.94</v>
      </c>
      <c r="BW7" s="24">
        <v>85.4</v>
      </c>
      <c r="BX7" s="24">
        <v>87.8</v>
      </c>
      <c r="BY7" s="24">
        <v>86.51</v>
      </c>
      <c r="BZ7" s="24">
        <v>89.17</v>
      </c>
      <c r="CA7" s="24">
        <v>97.81</v>
      </c>
      <c r="CB7" s="24">
        <v>200.32</v>
      </c>
      <c r="CC7" s="24">
        <v>200.73</v>
      </c>
      <c r="CD7" s="24">
        <v>201.46</v>
      </c>
      <c r="CE7" s="24">
        <v>205.24</v>
      </c>
      <c r="CF7" s="24">
        <v>202.62</v>
      </c>
      <c r="CG7" s="24">
        <v>179.63</v>
      </c>
      <c r="CH7" s="24">
        <v>188.57</v>
      </c>
      <c r="CI7" s="24">
        <v>187.69</v>
      </c>
      <c r="CJ7" s="24">
        <v>188.24</v>
      </c>
      <c r="CK7" s="24">
        <v>184.85</v>
      </c>
      <c r="CL7" s="24">
        <v>138.75</v>
      </c>
      <c r="CM7" s="24" t="s">
        <v>102</v>
      </c>
      <c r="CN7" s="24" t="s">
        <v>102</v>
      </c>
      <c r="CO7" s="24" t="s">
        <v>102</v>
      </c>
      <c r="CP7" s="24" t="s">
        <v>102</v>
      </c>
      <c r="CQ7" s="24" t="s">
        <v>102</v>
      </c>
      <c r="CR7" s="24">
        <v>55.55</v>
      </c>
      <c r="CS7" s="24">
        <v>55.84</v>
      </c>
      <c r="CT7" s="24">
        <v>55.78</v>
      </c>
      <c r="CU7" s="24">
        <v>54.86</v>
      </c>
      <c r="CV7" s="24">
        <v>55.04</v>
      </c>
      <c r="CW7" s="24">
        <v>58.94</v>
      </c>
      <c r="CX7" s="24">
        <v>88.26</v>
      </c>
      <c r="CY7" s="24">
        <v>88.66</v>
      </c>
      <c r="CZ7" s="24">
        <v>89.06</v>
      </c>
      <c r="DA7" s="24">
        <v>89.78</v>
      </c>
      <c r="DB7" s="24">
        <v>89.6</v>
      </c>
      <c r="DC7" s="24">
        <v>91.64</v>
      </c>
      <c r="DD7" s="24">
        <v>92.34</v>
      </c>
      <c r="DE7" s="24">
        <v>91.78</v>
      </c>
      <c r="DF7" s="24">
        <v>91.37</v>
      </c>
      <c r="DG7" s="24">
        <v>91.92</v>
      </c>
      <c r="DH7" s="24">
        <v>95.91</v>
      </c>
      <c r="DI7" s="24">
        <v>40</v>
      </c>
      <c r="DJ7" s="24">
        <v>42.12</v>
      </c>
      <c r="DK7" s="24">
        <v>44.22</v>
      </c>
      <c r="DL7" s="24">
        <v>46.11</v>
      </c>
      <c r="DM7" s="24">
        <v>48.21</v>
      </c>
      <c r="DN7" s="24">
        <v>31.19</v>
      </c>
      <c r="DO7" s="24">
        <v>25.37</v>
      </c>
      <c r="DP7" s="24">
        <v>26.89</v>
      </c>
      <c r="DQ7" s="24">
        <v>29.42</v>
      </c>
      <c r="DR7" s="24">
        <v>31.14</v>
      </c>
      <c r="DS7" s="24">
        <v>41.09</v>
      </c>
      <c r="DT7" s="24">
        <v>0</v>
      </c>
      <c r="DU7" s="24">
        <v>0</v>
      </c>
      <c r="DV7" s="24">
        <v>0</v>
      </c>
      <c r="DW7" s="24">
        <v>0</v>
      </c>
      <c r="DX7" s="24">
        <v>0</v>
      </c>
      <c r="DY7" s="24">
        <v>0.57999999999999996</v>
      </c>
      <c r="DZ7" s="24">
        <v>0.54</v>
      </c>
      <c r="EA7" s="24">
        <v>0.75</v>
      </c>
      <c r="EB7" s="24">
        <v>0.74</v>
      </c>
      <c r="EC7" s="24">
        <v>0.76</v>
      </c>
      <c r="ED7" s="24">
        <v>8.68</v>
      </c>
      <c r="EE7" s="24">
        <v>0</v>
      </c>
      <c r="EF7" s="24">
        <v>0</v>
      </c>
      <c r="EG7" s="24">
        <v>0</v>
      </c>
      <c r="EH7" s="24">
        <v>0</v>
      </c>
      <c r="EI7" s="24">
        <v>0</v>
      </c>
      <c r="EJ7" s="24">
        <v>0.1</v>
      </c>
      <c r="EK7" s="24">
        <v>0.09</v>
      </c>
      <c r="EL7" s="24">
        <v>0.1</v>
      </c>
      <c r="EM7" s="24">
        <v>7.0000000000000007E-2</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2025-01-24T06:57:44Z</dcterms:created>
  <dcterms:modified xsi:type="dcterms:W3CDTF">2025-01-28T07:11:01Z</dcterms:modified>
  <cp:category/>
</cp:coreProperties>
</file>