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92.168.16.53\上下水道課\総務経営係（水道）\総務係\R6処理分\調査関係\市町村課\経営比較分析表\【経営比較分析表】2023_023612_46_010\【経営比較分析表】2023_023612_46_010\"/>
    </mc:Choice>
  </mc:AlternateContent>
  <xr:revisionPtr revIDLastSave="0" documentId="13_ncr:1_{9BFA2E7C-B865-482F-8922-C7822E26D225}" xr6:coauthVersionLast="36" xr6:coauthVersionMax="36" xr10:uidLastSave="{00000000-0000-0000-0000-000000000000}"/>
  <workbookProtection workbookAlgorithmName="SHA-512" workbookHashValue="TFlZ5u7YuF0vndNYYCV/1lDLfxpG0+2NpxL5jsg+UNmQq3jj7lzmbQmgElo7rvVVAvlKkNIOR6CcwCOG3v59uA==" workbookSaltValue="QqFO8ib86vCALyV+NoRjpQ==" workbookSpinCount="100000" lockStructure="1"/>
  <bookViews>
    <workbookView xWindow="0" yWindow="0" windowWidth="18557" windowHeight="649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<sst xmlns="http://schemas.openxmlformats.org/spreadsheetml/2006/main" count="228" uniqueCount="112">
  <si>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</si>
  <si>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</si>
  <si>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</si>
  <si>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</si>
  <si>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</si>
  <si>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</si>
  <si>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</si>
  <si>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</si>
  <si>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</si>
  <si>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</si>
  <si>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</si>
  <si>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</si>
  <si>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</si>
  <si>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</si>
  <si>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</si>
  <si>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</si>
  <si>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</si>
  <si>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</si>
  <si>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</si>
  <si>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</si>
  <si>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</si>
  <si>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</si>
  <si>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</si>
  <si>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</si>
  <si>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</si>
  <si>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</si>
  <si>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</si>
  <si>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</si>
  <si>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</si>
  <si>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</si>
  <si>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</si>
  <si>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</si>
  <si>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</si>
  <si>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</si>
  <si>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</si>
  <si>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</si>
  <si>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</si>
  <si>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</si>
  <si>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</si>
  <si>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</si>
  <si>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</si>
  <si>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</si>
  <si>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</si>
  <si>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</si>
  <si>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</si>
  <si>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</si>
  <si>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</si>
  <si>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</si>
  <si>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</si>
  <si>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</si>
  <si>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</si>
  <si>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</si>
  <si>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</si>
  <si>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</si>
  <si>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</si>
  <si>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</si>
  <si>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</si>
  <si>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</si>
  <si>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</si>
  <si>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</si>
  <si>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</si>
  <si>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</si>
  <si>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</si>
  <si>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</si>
  <si>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</si>
  <si>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</si>
  <si>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</si>
  <si>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</si>
  <si>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</si>
  <si>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</si>
  <si>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</si>
  <si>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</si>
  <si>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</si>
  <si>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</si>
  <si>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</si>
  <si>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</si>
  <si>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</si>
  <si>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</si>
  <si>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</si>
  <si>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</si>
  <si>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</si>
  <si>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</si>
  <si>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</si>
  <si>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</si>
  <si>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</si>
  <si>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</si>
  <si>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</si>
  <si>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</si>
  <si>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</si>
  <si>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</si>
  <si>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</si>
  <si>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</si>
  <si>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</si>
  <si>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</si>
  <si>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</si>
  <si>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</si>
  <si>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</si>
  <si>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</si>
  <si>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</si>
  <si>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</si>
  <si>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</si>
  <si>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</si>
  <si>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</si>
  <si>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</si>
  <si>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</si>
  <si>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</si>
  <si>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</si>
  <si>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</si>
  <si>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</si>
  <si>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有形固定資産減価償却率が類似団体より高く、固定資産の老朽化が進んでいることがわかります。
　現在、管路経年化率は法定耐用年数を超過した管路が増大している状況にあり、全国平均等を上回っております。今後も実情を検証しアセットマネジメント等により、経年化した管路を順次更新していきます。</t>
    <rPh sb="57" eb="59">
      <t>ホウテイ</t>
    </rPh>
    <rPh sb="59" eb="61">
      <t>タイヨウ</t>
    </rPh>
    <rPh sb="61" eb="63">
      <t>ネンスウ</t>
    </rPh>
    <rPh sb="64" eb="66">
      <t>チョウカ</t>
    </rPh>
    <rPh sb="68" eb="70">
      <t>カンロ</t>
    </rPh>
    <rPh sb="71" eb="73">
      <t>ゾウダイ</t>
    </rPh>
    <rPh sb="83" eb="85">
      <t>ゼンコク</t>
    </rPh>
    <rPh sb="85" eb="87">
      <t>ヘイキン</t>
    </rPh>
    <rPh sb="87" eb="88">
      <t>トウ</t>
    </rPh>
    <rPh sb="89" eb="91">
      <t>ウワマワ</t>
    </rPh>
    <rPh sb="101" eb="103">
      <t>ジツジョウ</t>
    </rPh>
    <rPh sb="104" eb="106">
      <t>ケンショウ</t>
    </rPh>
    <phoneticPr fontId="4"/>
  </si>
  <si>
    <t xml:space="preserve"> 現時点では経営は健全でありますが、これから迎える管路の更新の際には、平成27年度に策定した藤崎町アセットマネジメント計画及び、平成29年度に策定した水道事業基本計画をもとに、管路の長寿命化に加え、人口減少にあわせた管路施設のダウンサイジングを図りつつ、必要な計画を実情に合わせて改定しながら、順次管路更新をしていきます。
　その際には管路の耐震化も併せて進めていきますが、将来的な更新費用等を算出し、適正な水道料金設定等、持続して運営ができるよう検討していきます。</t>
    <rPh sb="110" eb="112">
      <t>シセツ</t>
    </rPh>
    <rPh sb="127" eb="129">
      <t>ヒツヨウ</t>
    </rPh>
    <rPh sb="130" eb="132">
      <t>ケイカク</t>
    </rPh>
    <rPh sb="133" eb="135">
      <t>ジツジョウ</t>
    </rPh>
    <rPh sb="136" eb="137">
      <t>ア</t>
    </rPh>
    <rPh sb="140" eb="142">
      <t>カイテイ</t>
    </rPh>
    <phoneticPr fontId="4"/>
  </si>
  <si>
    <t xml:space="preserve"> 当町の水道事業は経常収支比率、流動比率とも100％以上を維持しており、給水収益による事業運営が成立し、短期的な債務に対する支払能力を有している状況です。また累積欠損金が発生していないことから、健全な経営状況であるといえます。
　企業債現在高対給水収益比率は全国平均や類似団体と比較して低い状況で推移していますが、新たな建設改良等を控えており企業債の発行をしていないことによります。今後は必要な更新事業等に対して企業債の発行も増となることが想定されるため、適正な経営状況になるよう努めます。
　施設利用率が微増している理由は現在町の移住促進事業等により戸建て住宅が増加傾向にあることが原因の一つと考えられますが、今後人口の動向により、減少していくことも想定されます。
　有収率は、類似団体平均値より高い状況にありますが、年々低下傾向が見られます。これは法定耐用年数を超過している水道管からの漏水が考えられるため、管路更新等を実施し解消に取り組む必要があると考えられます。
　現在は給水に係る費用を給水収益で賄えていますが、人口減少等による収益の減少や更新投資の増加により、企業債残高対給水収益比率の増加、また料金回収率も下がっていくと想定されることから、更なる経費の削減や広域化による維持管理費の縮減に取り組んでいきます。</t>
    <rPh sb="26" eb="28">
      <t>イジョウ</t>
    </rPh>
    <rPh sb="29" eb="31">
      <t>イジ</t>
    </rPh>
    <rPh sb="48" eb="50">
      <t>セイリツ</t>
    </rPh>
    <rPh sb="52" eb="54">
      <t>タンキ</t>
    </rPh>
    <rPh sb="54" eb="55">
      <t>テキ</t>
    </rPh>
    <rPh sb="56" eb="58">
      <t>サイム</t>
    </rPh>
    <rPh sb="59" eb="60">
      <t>タイ</t>
    </rPh>
    <rPh sb="62" eb="64">
      <t>シハライ</t>
    </rPh>
    <rPh sb="64" eb="66">
      <t>ノウリョク</t>
    </rPh>
    <rPh sb="67" eb="68">
      <t>ユウ</t>
    </rPh>
    <rPh sb="72" eb="74">
      <t>ジョウキョウ</t>
    </rPh>
    <rPh sb="79" eb="81">
      <t>ルイセキ</t>
    </rPh>
    <rPh sb="81" eb="84">
      <t>ケッソンキン</t>
    </rPh>
    <rPh sb="85" eb="87">
      <t>ハッセイ</t>
    </rPh>
    <rPh sb="97" eb="99">
      <t>ケンゼン</t>
    </rPh>
    <rPh sb="100" eb="102">
      <t>ケイエイ</t>
    </rPh>
    <rPh sb="102" eb="104">
      <t>ジョウキョウ</t>
    </rPh>
    <rPh sb="115" eb="118">
      <t>キギョウサイ</t>
    </rPh>
    <rPh sb="118" eb="121">
      <t>ゲンザイダカ</t>
    </rPh>
    <rPh sb="121" eb="122">
      <t>タイ</t>
    </rPh>
    <rPh sb="122" eb="124">
      <t>キュウスイ</t>
    </rPh>
    <rPh sb="124" eb="126">
      <t>シュウエキ</t>
    </rPh>
    <rPh sb="126" eb="128">
      <t>ヒリツ</t>
    </rPh>
    <rPh sb="129" eb="131">
      <t>ゼンコク</t>
    </rPh>
    <rPh sb="131" eb="133">
      <t>ヘイキン</t>
    </rPh>
    <rPh sb="134" eb="136">
      <t>ルイジ</t>
    </rPh>
    <rPh sb="136" eb="138">
      <t>ダンタイ</t>
    </rPh>
    <rPh sb="139" eb="141">
      <t>ヒカク</t>
    </rPh>
    <rPh sb="143" eb="144">
      <t>ヒク</t>
    </rPh>
    <rPh sb="145" eb="147">
      <t>ジョウキョウ</t>
    </rPh>
    <rPh sb="148" eb="150">
      <t>スイイ</t>
    </rPh>
    <rPh sb="157" eb="158">
      <t>アラ</t>
    </rPh>
    <rPh sb="160" eb="162">
      <t>ケンセツ</t>
    </rPh>
    <rPh sb="162" eb="164">
      <t>カイリョウ</t>
    </rPh>
    <rPh sb="164" eb="165">
      <t>トウ</t>
    </rPh>
    <rPh sb="166" eb="167">
      <t>ヒカ</t>
    </rPh>
    <rPh sb="171" eb="174">
      <t>キギョウサイ</t>
    </rPh>
    <rPh sb="175" eb="177">
      <t>ハッコウ</t>
    </rPh>
    <rPh sb="191" eb="193">
      <t>コンゴ</t>
    </rPh>
    <rPh sb="194" eb="196">
      <t>ヒツヨウ</t>
    </rPh>
    <rPh sb="197" eb="199">
      <t>コウシン</t>
    </rPh>
    <rPh sb="199" eb="201">
      <t>ジギョウ</t>
    </rPh>
    <rPh sb="201" eb="202">
      <t>トウ</t>
    </rPh>
    <rPh sb="203" eb="204">
      <t>タイ</t>
    </rPh>
    <rPh sb="206" eb="209">
      <t>キギョウサイ</t>
    </rPh>
    <rPh sb="210" eb="212">
      <t>ハッコウ</t>
    </rPh>
    <rPh sb="213" eb="214">
      <t>ゾウ</t>
    </rPh>
    <rPh sb="220" eb="222">
      <t>ソウテイ</t>
    </rPh>
    <rPh sb="228" eb="230">
      <t>テキセイ</t>
    </rPh>
    <rPh sb="231" eb="233">
      <t>ケイエイ</t>
    </rPh>
    <rPh sb="233" eb="235">
      <t>ジョウキョウ</t>
    </rPh>
    <rPh sb="240" eb="241">
      <t>ツト</t>
    </rPh>
    <rPh sb="247" eb="249">
      <t>シセツ</t>
    </rPh>
    <rPh sb="249" eb="252">
      <t>リヨウリツ</t>
    </rPh>
    <rPh sb="253" eb="255">
      <t>ビゾウ</t>
    </rPh>
    <rPh sb="259" eb="261">
      <t>リユウ</t>
    </rPh>
    <rPh sb="262" eb="264">
      <t>ゲンザイ</t>
    </rPh>
    <rPh sb="292" eb="294">
      <t>ゲンイン</t>
    </rPh>
    <rPh sb="295" eb="296">
      <t>ヒト</t>
    </rPh>
    <rPh sb="298" eb="299">
      <t>カンガ</t>
    </rPh>
    <rPh sb="311" eb="313">
      <t>ドウコウ</t>
    </rPh>
    <rPh sb="335" eb="337">
      <t>ユウシュウ</t>
    </rPh>
    <rPh sb="337" eb="338">
      <t>リツ</t>
    </rPh>
    <rPh sb="340" eb="342">
      <t>ルイジ</t>
    </rPh>
    <rPh sb="342" eb="344">
      <t>ダンタイ</t>
    </rPh>
    <rPh sb="344" eb="347">
      <t>ヘイキンチ</t>
    </rPh>
    <rPh sb="349" eb="350">
      <t>タカ</t>
    </rPh>
    <rPh sb="351" eb="353">
      <t>ジョウキョウ</t>
    </rPh>
    <rPh sb="360" eb="362">
      <t>ネンネン</t>
    </rPh>
    <rPh sb="362" eb="364">
      <t>テイカ</t>
    </rPh>
    <rPh sb="364" eb="366">
      <t>ケイコウ</t>
    </rPh>
    <rPh sb="367" eb="368">
      <t>ミ</t>
    </rPh>
    <rPh sb="376" eb="378">
      <t>ホウテイ</t>
    </rPh>
    <rPh sb="378" eb="380">
      <t>タイヨウ</t>
    </rPh>
    <rPh sb="380" eb="382">
      <t>ネンスウ</t>
    </rPh>
    <rPh sb="383" eb="385">
      <t>チョウカ</t>
    </rPh>
    <rPh sb="389" eb="392">
      <t>スイドウカン</t>
    </rPh>
    <rPh sb="395" eb="397">
      <t>ロウスイ</t>
    </rPh>
    <rPh sb="398" eb="399">
      <t>カンガ</t>
    </rPh>
    <rPh sb="406" eb="408">
      <t>カンロ</t>
    </rPh>
    <rPh sb="408" eb="410">
      <t>コウシン</t>
    </rPh>
    <rPh sb="410" eb="411">
      <t>トウ</t>
    </rPh>
    <rPh sb="412" eb="414">
      <t>ジッシ</t>
    </rPh>
    <rPh sb="415" eb="417">
      <t>カイショウ</t>
    </rPh>
    <rPh sb="418" eb="419">
      <t>ト</t>
    </rPh>
    <rPh sb="420" eb="421">
      <t>ク</t>
    </rPh>
    <rPh sb="422" eb="424">
      <t>ヒツヨウ</t>
    </rPh>
    <rPh sb="428" eb="429">
      <t>カンガ</t>
    </rPh>
    <rPh sb="437" eb="439">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</si>
</sst>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9-4520-926A-ADDAF98533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7E39-4520-926A-ADDAF98533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59.71</c:v>
                </c:pt>
                <c:pt idx="1">
                  <c:v>60.85</c:v>
                </c:pt>
                <c:pt idx="2">
                  <c:v>61.77</c:v>
                </c:pt>
                <c:pt idx="3">
                  <c:v>61.48</c:v>
                </c:pt>
                <c:pt idx="4">
                  <c:v>61.87</c:v>
                </c:pt>
              </c:numCache>
            </c:numRef>
          </c:val>
          <c:extLst>
            <c:ext xmlns:c16="http://schemas.microsoft.com/office/drawing/2014/chart" uri="{C3380CC4-5D6E-409C-BE32-E72D297353CC}">
              <c16:uniqueId val="{00000000-F6A4-4339-9CA4-E86FEFD41F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F6A4-4339-9CA4-E86FEFD41F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88.01</c:v>
                </c:pt>
                <c:pt idx="1">
                  <c:v>87.42</c:v>
                </c:pt>
                <c:pt idx="2">
                  <c:v>87.31</c:v>
                </c:pt>
                <c:pt idx="3">
                  <c:v>84.47</c:v>
                </c:pt>
                <c:pt idx="4">
                  <c:v>83.86</c:v>
                </c:pt>
              </c:numCache>
            </c:numRef>
          </c:val>
          <c:extLst>
            <c:ext xmlns:c16="http://schemas.microsoft.com/office/drawing/2014/chart" uri="{C3380CC4-5D6E-409C-BE32-E72D297353CC}">
              <c16:uniqueId val="{00000000-761E-4674-85C6-A904C00644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761E-4674-85C6-A904C00644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111.65</c:v>
                </c:pt>
                <c:pt idx="1">
                  <c:v>112.85</c:v>
                </c:pt>
                <c:pt idx="2">
                  <c:v>122.28</c:v>
                </c:pt>
                <c:pt idx="3">
                  <c:v>113.27</c:v>
                </c:pt>
                <c:pt idx="4">
                  <c:v>124.56</c:v>
                </c:pt>
              </c:numCache>
            </c:numRef>
          </c:val>
          <c:extLst>
            <c:ext xmlns:c16="http://schemas.microsoft.com/office/drawing/2014/chart" uri="{C3380CC4-5D6E-409C-BE32-E72D297353CC}">
              <c16:uniqueId val="{00000000-1703-40FF-A934-E6A348B3FE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1703-40FF-A934-E6A348B3FE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68.84</c:v>
                </c:pt>
                <c:pt idx="1">
                  <c:v>70.2</c:v>
                </c:pt>
                <c:pt idx="2">
                  <c:v>71.47</c:v>
                </c:pt>
                <c:pt idx="3">
                  <c:v>73.209999999999994</c:v>
                </c:pt>
                <c:pt idx="4">
                  <c:v>74.3</c:v>
                </c:pt>
              </c:numCache>
            </c:numRef>
          </c:val>
          <c:extLst>
            <c:ext xmlns:c16="http://schemas.microsoft.com/office/drawing/2014/chart" uri="{C3380CC4-5D6E-409C-BE32-E72D297353CC}">
              <c16:uniqueId val="{00000000-0191-400A-82C9-99C69B2869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0191-400A-82C9-99C69B2869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1.51</c:v>
                </c:pt>
                <c:pt idx="1">
                  <c:v>1.51</c:v>
                </c:pt>
                <c:pt idx="2">
                  <c:v>2.1800000000000002</c:v>
                </c:pt>
                <c:pt idx="3">
                  <c:v>2.1800000000000002</c:v>
                </c:pt>
                <c:pt idx="4">
                  <c:v>32.43</c:v>
                </c:pt>
              </c:numCache>
            </c:numRef>
          </c:val>
          <c:extLst>
            <c:ext xmlns:c16="http://schemas.microsoft.com/office/drawing/2014/chart" uri="{C3380CC4-5D6E-409C-BE32-E72D297353CC}">
              <c16:uniqueId val="{00000000-6D2D-41B8-A9E1-B5F10DCFE7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6D2D-41B8-A9E1-B5F10DCFE7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98-4C37-8650-F226C9C54E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E098-4C37-8650-F226C9C54E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415.6</c:v>
                </c:pt>
                <c:pt idx="1">
                  <c:v>435.6</c:v>
                </c:pt>
                <c:pt idx="2">
                  <c:v>480.33</c:v>
                </c:pt>
                <c:pt idx="3">
                  <c:v>623.78</c:v>
                </c:pt>
                <c:pt idx="4">
                  <c:v>759.68</c:v>
                </c:pt>
              </c:numCache>
            </c:numRef>
          </c:val>
          <c:extLst>
            <c:ext xmlns:c16="http://schemas.microsoft.com/office/drawing/2014/chart" uri="{C3380CC4-5D6E-409C-BE32-E72D297353CC}">
              <c16:uniqueId val="{00000000-C4E4-46C1-9F3D-5ABA940A04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C4E4-46C1-9F3D-5ABA940A04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167.28</c:v>
                </c:pt>
                <c:pt idx="1">
                  <c:v>144.99</c:v>
                </c:pt>
                <c:pt idx="2">
                  <c:v>122.62</c:v>
                </c:pt>
                <c:pt idx="3">
                  <c:v>104.89</c:v>
                </c:pt>
                <c:pt idx="4">
                  <c:v>86.9</c:v>
                </c:pt>
              </c:numCache>
            </c:numRef>
          </c:val>
          <c:extLst>
            <c:ext xmlns:c16="http://schemas.microsoft.com/office/drawing/2014/chart" uri="{C3380CC4-5D6E-409C-BE32-E72D297353CC}">
              <c16:uniqueId val="{00000000-CC18-4ED9-A306-71663BE04D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CC18-4ED9-A306-71663BE04D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111.76</c:v>
                </c:pt>
                <c:pt idx="1">
                  <c:v>112.73</c:v>
                </c:pt>
                <c:pt idx="2">
                  <c:v>122.92</c:v>
                </c:pt>
                <c:pt idx="3">
                  <c:v>113.46</c:v>
                </c:pt>
                <c:pt idx="4">
                  <c:v>125.2</c:v>
                </c:pt>
              </c:numCache>
            </c:numRef>
          </c:val>
          <c:extLst>
            <c:ext xmlns:c16="http://schemas.microsoft.com/office/drawing/2014/chart" uri="{C3380CC4-5D6E-409C-BE32-E72D297353CC}">
              <c16:uniqueId val="{00000000-2288-4FE9-87F4-DC8C4C36DD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2288-4FE9-87F4-DC8C4C36DD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235.54</c:v>
                </c:pt>
                <c:pt idx="1">
                  <c:v>233.43</c:v>
                </c:pt>
                <c:pt idx="2">
                  <c:v>213.52</c:v>
                </c:pt>
                <c:pt idx="3">
                  <c:v>232.66</c:v>
                </c:pt>
                <c:pt idx="4">
                  <c:v>211.71</c:v>
                </c:pt>
              </c:numCache>
            </c:numRef>
          </c:val>
          <c:extLst>
            <c:ext xmlns:c16="http://schemas.microsoft.com/office/drawing/2014/chart" uri="{C3380CC4-5D6E-409C-BE32-E72D297353CC}">
              <c16:uniqueId val="{00000000-25DD-4636-A87E-D367519CBD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25DD-4636-A87E-D367519CBD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6999999999999993"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6999999999999993"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79" t="str">
        <f>データ!H6</f>
        <v>青森県　藤崎町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14422</v>
      </c>
      <c r="AM8" s="58"/>
      <c r="AN8" s="58"/>
      <c r="AO8" s="58"/>
      <c r="AP8" s="58"/>
      <c r="AQ8" s="58"/>
      <c r="AR8" s="58"/>
      <c r="AS8" s="58"/>
      <c r="AT8" s="55">
        <f>データ!$S$6</f>
        <v>37.29</v>
      </c>
      <c r="AU8" s="56"/>
      <c r="AV8" s="56"/>
      <c r="AW8" s="56"/>
      <c r="AX8" s="56"/>
      <c r="AY8" s="56"/>
      <c r="AZ8" s="56"/>
      <c r="BA8" s="56"/>
      <c r="BB8" s="45">
        <f>データ!$T$6</f>
        <v>386.75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 customHeight="1" x14ac:dyDescent="0.15">
      <c r="A10" s="2"/>
      <c r="B10" s="55" t="str">
        <f>データ!$N$6</f>
        <v>-</v>
      </c>
      <c r="C10" s="56"/>
      <c r="D10" s="56"/>
      <c r="E10" s="56"/>
      <c r="F10" s="56"/>
      <c r="G10" s="56"/>
      <c r="H10" s="56"/>
      <c r="I10" s="55">
        <f>データ!$O$6</f>
        <v>83.32</v>
      </c>
      <c r="J10" s="56"/>
      <c r="K10" s="56"/>
      <c r="L10" s="56"/>
      <c r="M10" s="56"/>
      <c r="N10" s="56"/>
      <c r="O10" s="57"/>
      <c r="P10" s="45">
        <f>データ!$P$6</f>
        <v>99.74</v>
      </c>
      <c r="Q10" s="45"/>
      <c r="R10" s="45"/>
      <c r="S10" s="45"/>
      <c r="T10" s="45"/>
      <c r="U10" s="45"/>
      <c r="V10" s="45"/>
      <c r="W10" s="58">
        <f>データ!$Q$6</f>
        <v>5368</v>
      </c>
      <c r="X10" s="58"/>
      <c r="Y10" s="58"/>
      <c r="Z10" s="58"/>
      <c r="AA10" s="58"/>
      <c r="AB10" s="58"/>
      <c r="AC10" s="58"/>
      <c r="AD10" s="2"/>
      <c r="AE10" s="2"/>
      <c r="AF10" s="2"/>
      <c r="AG10" s="2"/>
      <c r="AH10" s="2"/>
      <c r="AI10" s="2"/>
      <c r="AJ10" s="2"/>
      <c r="AK10" s="2"/>
      <c r="AL10" s="58">
        <f>データ!$U$6</f>
        <v>14309</v>
      </c>
      <c r="AM10" s="58"/>
      <c r="AN10" s="58"/>
      <c r="AO10" s="58"/>
      <c r="AP10" s="58"/>
      <c r="AQ10" s="58"/>
      <c r="AR10" s="58"/>
      <c r="AS10" s="58"/>
      <c r="AT10" s="55">
        <f>データ!$V$6</f>
        <v>37.26</v>
      </c>
      <c r="AU10" s="56"/>
      <c r="AV10" s="56"/>
      <c r="AW10" s="56"/>
      <c r="AX10" s="56"/>
      <c r="AY10" s="56"/>
      <c r="AZ10" s="56"/>
      <c r="BA10" s="56"/>
      <c r="BB10" s="45">
        <f>データ!$W$6</f>
        <v>384.03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6"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6"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6"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6"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6"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6"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6"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6"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6"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6"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6"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6"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6"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6"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6"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6"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6"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6"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6"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6"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6"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6"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6"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6"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6"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6"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6"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6"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6"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6"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6"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6"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6"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6"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109</v>
      </c>
      <c r="BM47" s="31"/>
      <c r="BN47" s="31"/>
      <c r="BO47" s="31"/>
      <c r="BP47" s="31"/>
      <c r="BQ47" s="31"/>
      <c r="BR47" s="31"/>
      <c r="BS47" s="31"/>
      <c r="BT47" s="31"/>
      <c r="BU47" s="31"/>
      <c r="BV47" s="31"/>
      <c r="BW47" s="31"/>
      <c r="BX47" s="31"/>
      <c r="BY47" s="31"/>
      <c r="BZ47" s="32"/>
    </row>
    <row r="48" spans="1:78" ht="13.6"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6"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6"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6"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6"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6"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6"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6"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6"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6"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6"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6"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6"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6"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6"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6"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6"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6"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6"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110</v>
      </c>
      <c r="BM66" s="31"/>
      <c r="BN66" s="31"/>
      <c r="BO66" s="31"/>
      <c r="BP66" s="31"/>
      <c r="BQ66" s="31"/>
      <c r="BR66" s="31"/>
      <c r="BS66" s="31"/>
      <c r="BT66" s="31"/>
      <c r="BU66" s="31"/>
      <c r="BV66" s="31"/>
      <c r="BW66" s="31"/>
      <c r="BX66" s="31"/>
      <c r="BY66" s="31"/>
      <c r="BZ66" s="32"/>
    </row>
    <row r="67" spans="1:78" ht="13.6"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6"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6"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6"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6"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6"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6"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6"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6"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6"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6"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6"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6"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6"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6"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6"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f9jWehvLtWUdJgvwZ+eVQkOlmXhUPVpLO/56fke5SUr6lTFlMMfEgyDgJJoesZWJbGs5py28YZyWKERYWvuug==" saltValue="HuSglwboGT6lK/M3HHGA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9"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23612</v>
      </c>
      <c r="D6" s="20">
        <f t="shared" si="3"/>
        <v>46</v>
      </c>
      <c r="E6" s="20">
        <f t="shared" si="3"/>
        <v>1</v>
      </c>
      <c r="F6" s="20">
        <f t="shared" si="3"/>
        <v>0</v>
      </c>
      <c r="G6" s="20">
        <f t="shared" si="3"/>
        <v>1</v>
      </c>
      <c r="H6" s="20" t="str">
        <f t="shared" si="3"/>
        <v>青森県　藤崎町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83.32</v>
      </c>
      <c r="P6" s="21">
        <f t="shared" si="3"/>
        <v>99.74</v>
      </c>
      <c r="Q6" s="21">
        <f t="shared" si="3"/>
        <v>5368</v>
      </c>
      <c r="R6" s="21">
        <f t="shared" si="3"/>
        <v>14422</v>
      </c>
      <c r="S6" s="21">
        <f t="shared" si="3"/>
        <v>37.29</v>
      </c>
      <c r="T6" s="21">
        <f t="shared" si="3"/>
        <v>386.75</v>
      </c>
      <c r="U6" s="21">
        <f t="shared" si="3"/>
        <v>14309</v>
      </c>
      <c r="V6" s="21">
        <f t="shared" si="3"/>
        <v>37.26</v>
      </c>
      <c r="W6" s="21">
        <f t="shared" si="3"/>
        <v>384.03</v>
      </c>
      <c r="X6" s="22">
        <f>IF(X7="",NA(),X7)</f>
        <v>111.65</v>
      </c>
      <c r="Y6" s="22">
        <f t="shared" ref="Y6:AG6" si="4">IF(Y7="",NA(),Y7)</f>
        <v>112.85</v>
      </c>
      <c r="Z6" s="22">
        <f t="shared" si="4"/>
        <v>122.28</v>
      </c>
      <c r="AA6" s="22">
        <f t="shared" si="4"/>
        <v>113.27</v>
      </c>
      <c r="AB6" s="22">
        <f t="shared" si="4"/>
        <v>124.56</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415.6</v>
      </c>
      <c r="AU6" s="22">
        <f t="shared" ref="AU6:BC6" si="6">IF(AU7="",NA(),AU7)</f>
        <v>435.6</v>
      </c>
      <c r="AV6" s="22">
        <f t="shared" si="6"/>
        <v>480.33</v>
      </c>
      <c r="AW6" s="22">
        <f t="shared" si="6"/>
        <v>623.78</v>
      </c>
      <c r="AX6" s="22">
        <f t="shared" si="6"/>
        <v>759.68</v>
      </c>
      <c r="AY6" s="22">
        <f t="shared" si="6"/>
        <v>362.93</v>
      </c>
      <c r="AZ6" s="22">
        <f t="shared" si="6"/>
        <v>371.81</v>
      </c>
      <c r="BA6" s="22">
        <f t="shared" si="6"/>
        <v>384.23</v>
      </c>
      <c r="BB6" s="22">
        <f t="shared" si="6"/>
        <v>364.3</v>
      </c>
      <c r="BC6" s="22">
        <f t="shared" si="6"/>
        <v>378.87</v>
      </c>
      <c r="BD6" s="21" t="str">
        <f>IF(BD7="","",IF(BD7="-","【-】","【"&amp;SUBSTITUTE(TEXT(BD7,"#,##0.00"),"-","△")&amp;"】"))</f>
        <v>【243.36】</v>
      </c>
      <c r="BE6" s="22">
        <f>IF(BE7="",NA(),BE7)</f>
        <v>167.28</v>
      </c>
      <c r="BF6" s="22">
        <f t="shared" ref="BF6:BN6" si="7">IF(BF7="",NA(),BF7)</f>
        <v>144.99</v>
      </c>
      <c r="BG6" s="22">
        <f t="shared" si="7"/>
        <v>122.62</v>
      </c>
      <c r="BH6" s="22">
        <f t="shared" si="7"/>
        <v>104.89</v>
      </c>
      <c r="BI6" s="22">
        <f t="shared" si="7"/>
        <v>86.9</v>
      </c>
      <c r="BJ6" s="22">
        <f t="shared" si="7"/>
        <v>439.05</v>
      </c>
      <c r="BK6" s="22">
        <f t="shared" si="7"/>
        <v>465.85</v>
      </c>
      <c r="BL6" s="22">
        <f t="shared" si="7"/>
        <v>439.43</v>
      </c>
      <c r="BM6" s="22">
        <f t="shared" si="7"/>
        <v>438.41</v>
      </c>
      <c r="BN6" s="22">
        <f t="shared" si="7"/>
        <v>430.23</v>
      </c>
      <c r="BO6" s="21" t="str">
        <f>IF(BO7="","",IF(BO7="-","【-】","【"&amp;SUBSTITUTE(TEXT(BO7,"#,##0.00"),"-","△")&amp;"】"))</f>
        <v>【265.93】</v>
      </c>
      <c r="BP6" s="22">
        <f>IF(BP7="",NA(),BP7)</f>
        <v>111.76</v>
      </c>
      <c r="BQ6" s="22">
        <f t="shared" ref="BQ6:BY6" si="8">IF(BQ7="",NA(),BQ7)</f>
        <v>112.73</v>
      </c>
      <c r="BR6" s="22">
        <f t="shared" si="8"/>
        <v>122.92</v>
      </c>
      <c r="BS6" s="22">
        <f t="shared" si="8"/>
        <v>113.46</v>
      </c>
      <c r="BT6" s="22">
        <f t="shared" si="8"/>
        <v>125.2</v>
      </c>
      <c r="BU6" s="22">
        <f t="shared" si="8"/>
        <v>95.26</v>
      </c>
      <c r="BV6" s="22">
        <f t="shared" si="8"/>
        <v>92.39</v>
      </c>
      <c r="BW6" s="22">
        <f t="shared" si="8"/>
        <v>94.41</v>
      </c>
      <c r="BX6" s="22">
        <f t="shared" si="8"/>
        <v>90.96</v>
      </c>
      <c r="BY6" s="22">
        <f t="shared" si="8"/>
        <v>90.66</v>
      </c>
      <c r="BZ6" s="21" t="str">
        <f>IF(BZ7="","",IF(BZ7="-","【-】","【"&amp;SUBSTITUTE(TEXT(BZ7,"#,##0.00"),"-","△")&amp;"】"))</f>
        <v>【97.82】</v>
      </c>
      <c r="CA6" s="22">
        <f>IF(CA7="",NA(),CA7)</f>
        <v>235.54</v>
      </c>
      <c r="CB6" s="22">
        <f t="shared" ref="CB6:CJ6" si="9">IF(CB7="",NA(),CB7)</f>
        <v>233.43</v>
      </c>
      <c r="CC6" s="22">
        <f t="shared" si="9"/>
        <v>213.52</v>
      </c>
      <c r="CD6" s="22">
        <f t="shared" si="9"/>
        <v>232.66</v>
      </c>
      <c r="CE6" s="22">
        <f t="shared" si="9"/>
        <v>211.71</v>
      </c>
      <c r="CF6" s="22">
        <f t="shared" si="9"/>
        <v>192.82</v>
      </c>
      <c r="CG6" s="22">
        <f t="shared" si="9"/>
        <v>192.98</v>
      </c>
      <c r="CH6" s="22">
        <f t="shared" si="9"/>
        <v>192.13</v>
      </c>
      <c r="CI6" s="22">
        <f t="shared" si="9"/>
        <v>197.04</v>
      </c>
      <c r="CJ6" s="22">
        <f t="shared" si="9"/>
        <v>199.33</v>
      </c>
      <c r="CK6" s="21" t="str">
        <f>IF(CK7="","",IF(CK7="-","【-】","【"&amp;SUBSTITUTE(TEXT(CK7,"#,##0.00"),"-","△")&amp;"】"))</f>
        <v>【177.56】</v>
      </c>
      <c r="CL6" s="22">
        <f>IF(CL7="",NA(),CL7)</f>
        <v>59.71</v>
      </c>
      <c r="CM6" s="22">
        <f t="shared" ref="CM6:CU6" si="10">IF(CM7="",NA(),CM7)</f>
        <v>60.85</v>
      </c>
      <c r="CN6" s="22">
        <f t="shared" si="10"/>
        <v>61.77</v>
      </c>
      <c r="CO6" s="22">
        <f t="shared" si="10"/>
        <v>61.48</v>
      </c>
      <c r="CP6" s="22">
        <f t="shared" si="10"/>
        <v>61.87</v>
      </c>
      <c r="CQ6" s="22">
        <f t="shared" si="10"/>
        <v>54.05</v>
      </c>
      <c r="CR6" s="22">
        <f t="shared" si="10"/>
        <v>54.43</v>
      </c>
      <c r="CS6" s="22">
        <f t="shared" si="10"/>
        <v>53.87</v>
      </c>
      <c r="CT6" s="22">
        <f t="shared" si="10"/>
        <v>54.49</v>
      </c>
      <c r="CU6" s="22">
        <f t="shared" si="10"/>
        <v>54.8</v>
      </c>
      <c r="CV6" s="21" t="str">
        <f>IF(CV7="","",IF(CV7="-","【-】","【"&amp;SUBSTITUTE(TEXT(CV7,"#,##0.00"),"-","△")&amp;"】"))</f>
        <v>【59.81】</v>
      </c>
      <c r="CW6" s="22">
        <f>IF(CW7="",NA(),CW7)</f>
        <v>88.01</v>
      </c>
      <c r="CX6" s="22">
        <f t="shared" ref="CX6:DF6" si="11">IF(CX7="",NA(),CX7)</f>
        <v>87.42</v>
      </c>
      <c r="CY6" s="22">
        <f t="shared" si="11"/>
        <v>87.31</v>
      </c>
      <c r="CZ6" s="22">
        <f t="shared" si="11"/>
        <v>84.47</v>
      </c>
      <c r="DA6" s="22">
        <f t="shared" si="11"/>
        <v>83.86</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68.84</v>
      </c>
      <c r="DI6" s="22">
        <f t="shared" ref="DI6:DQ6" si="12">IF(DI7="",NA(),DI7)</f>
        <v>70.2</v>
      </c>
      <c r="DJ6" s="22">
        <f t="shared" si="12"/>
        <v>71.47</v>
      </c>
      <c r="DK6" s="22">
        <f t="shared" si="12"/>
        <v>73.209999999999994</v>
      </c>
      <c r="DL6" s="22">
        <f t="shared" si="12"/>
        <v>74.3</v>
      </c>
      <c r="DM6" s="22">
        <f t="shared" si="12"/>
        <v>49.12</v>
      </c>
      <c r="DN6" s="22">
        <f t="shared" si="12"/>
        <v>49.39</v>
      </c>
      <c r="DO6" s="22">
        <f t="shared" si="12"/>
        <v>50.75</v>
      </c>
      <c r="DP6" s="22">
        <f t="shared" si="12"/>
        <v>51.72</v>
      </c>
      <c r="DQ6" s="22">
        <f t="shared" si="12"/>
        <v>52.27</v>
      </c>
      <c r="DR6" s="21" t="str">
        <f>IF(DR7="","",IF(DR7="-","【-】","【"&amp;SUBSTITUTE(TEXT(DR7,"#,##0.00"),"-","△")&amp;"】"))</f>
        <v>【52.02】</v>
      </c>
      <c r="DS6" s="22">
        <f>IF(DS7="",NA(),DS7)</f>
        <v>1.51</v>
      </c>
      <c r="DT6" s="22">
        <f t="shared" ref="DT6:EB6" si="13">IF(DT7="",NA(),DT7)</f>
        <v>1.51</v>
      </c>
      <c r="DU6" s="22">
        <f t="shared" si="13"/>
        <v>2.1800000000000002</v>
      </c>
      <c r="DV6" s="22">
        <f t="shared" si="13"/>
        <v>2.1800000000000002</v>
      </c>
      <c r="DW6" s="22">
        <f t="shared" si="13"/>
        <v>32.43</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23612</v>
      </c>
      <c r="D7" s="24">
        <v>46</v>
      </c>
      <c r="E7" s="24">
        <v>1</v>
      </c>
      <c r="F7" s="24">
        <v>0</v>
      </c>
      <c r="G7" s="24">
        <v>1</v>
      </c>
      <c r="H7" s="24" t="s">
        <v>93</v>
      </c>
      <c r="I7" s="24" t="s">
        <v>94</v>
      </c>
      <c r="J7" s="24" t="s">
        <v>95</v>
      </c>
      <c r="K7" s="24" t="s">
        <v>96</v>
      </c>
      <c r="L7" s="24" t="s">
        <v>97</v>
      </c>
      <c r="M7" s="24" t="s">
        <v>98</v>
      </c>
      <c r="N7" s="25" t="s">
        <v>99</v>
      </c>
      <c r="O7" s="25">
        <v>83.32</v>
      </c>
      <c r="P7" s="25">
        <v>99.74</v>
      </c>
      <c r="Q7" s="25">
        <v>5368</v>
      </c>
      <c r="R7" s="25">
        <v>14422</v>
      </c>
      <c r="S7" s="25">
        <v>37.29</v>
      </c>
      <c r="T7" s="25">
        <v>386.75</v>
      </c>
      <c r="U7" s="25">
        <v>14309</v>
      </c>
      <c r="V7" s="25">
        <v>37.26</v>
      </c>
      <c r="W7" s="25">
        <v>384.03</v>
      </c>
      <c r="X7" s="25">
        <v>111.65</v>
      </c>
      <c r="Y7" s="25">
        <v>112.85</v>
      </c>
      <c r="Z7" s="25">
        <v>122.28</v>
      </c>
      <c r="AA7" s="25">
        <v>113.27</v>
      </c>
      <c r="AB7" s="25">
        <v>124.56</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415.6</v>
      </c>
      <c r="AU7" s="25">
        <v>435.6</v>
      </c>
      <c r="AV7" s="25">
        <v>480.33</v>
      </c>
      <c r="AW7" s="25">
        <v>623.78</v>
      </c>
      <c r="AX7" s="25">
        <v>759.68</v>
      </c>
      <c r="AY7" s="25">
        <v>362.93</v>
      </c>
      <c r="AZ7" s="25">
        <v>371.81</v>
      </c>
      <c r="BA7" s="25">
        <v>384.23</v>
      </c>
      <c r="BB7" s="25">
        <v>364.3</v>
      </c>
      <c r="BC7" s="25">
        <v>378.87</v>
      </c>
      <c r="BD7" s="25">
        <v>243.36</v>
      </c>
      <c r="BE7" s="25">
        <v>167.28</v>
      </c>
      <c r="BF7" s="25">
        <v>144.99</v>
      </c>
      <c r="BG7" s="25">
        <v>122.62</v>
      </c>
      <c r="BH7" s="25">
        <v>104.89</v>
      </c>
      <c r="BI7" s="25">
        <v>86.9</v>
      </c>
      <c r="BJ7" s="25">
        <v>439.05</v>
      </c>
      <c r="BK7" s="25">
        <v>465.85</v>
      </c>
      <c r="BL7" s="25">
        <v>439.43</v>
      </c>
      <c r="BM7" s="25">
        <v>438.41</v>
      </c>
      <c r="BN7" s="25">
        <v>430.23</v>
      </c>
      <c r="BO7" s="25">
        <v>265.93</v>
      </c>
      <c r="BP7" s="25">
        <v>111.76</v>
      </c>
      <c r="BQ7" s="25">
        <v>112.73</v>
      </c>
      <c r="BR7" s="25">
        <v>122.92</v>
      </c>
      <c r="BS7" s="25">
        <v>113.46</v>
      </c>
      <c r="BT7" s="25">
        <v>125.2</v>
      </c>
      <c r="BU7" s="25">
        <v>95.26</v>
      </c>
      <c r="BV7" s="25">
        <v>92.39</v>
      </c>
      <c r="BW7" s="25">
        <v>94.41</v>
      </c>
      <c r="BX7" s="25">
        <v>90.96</v>
      </c>
      <c r="BY7" s="25">
        <v>90.66</v>
      </c>
      <c r="BZ7" s="25">
        <v>97.82</v>
      </c>
      <c r="CA7" s="25">
        <v>235.54</v>
      </c>
      <c r="CB7" s="25">
        <v>233.43</v>
      </c>
      <c r="CC7" s="25">
        <v>213.52</v>
      </c>
      <c r="CD7" s="25">
        <v>232.66</v>
      </c>
      <c r="CE7" s="25">
        <v>211.71</v>
      </c>
      <c r="CF7" s="25">
        <v>192.82</v>
      </c>
      <c r="CG7" s="25">
        <v>192.98</v>
      </c>
      <c r="CH7" s="25">
        <v>192.13</v>
      </c>
      <c r="CI7" s="25">
        <v>197.04</v>
      </c>
      <c r="CJ7" s="25">
        <v>199.33</v>
      </c>
      <c r="CK7" s="25">
        <v>177.56</v>
      </c>
      <c r="CL7" s="25">
        <v>59.71</v>
      </c>
      <c r="CM7" s="25">
        <v>60.85</v>
      </c>
      <c r="CN7" s="25">
        <v>61.77</v>
      </c>
      <c r="CO7" s="25">
        <v>61.48</v>
      </c>
      <c r="CP7" s="25">
        <v>61.87</v>
      </c>
      <c r="CQ7" s="25">
        <v>54.05</v>
      </c>
      <c r="CR7" s="25">
        <v>54.43</v>
      </c>
      <c r="CS7" s="25">
        <v>53.87</v>
      </c>
      <c r="CT7" s="25">
        <v>54.49</v>
      </c>
      <c r="CU7" s="25">
        <v>54.8</v>
      </c>
      <c r="CV7" s="25">
        <v>59.81</v>
      </c>
      <c r="CW7" s="25">
        <v>88.01</v>
      </c>
      <c r="CX7" s="25">
        <v>87.42</v>
      </c>
      <c r="CY7" s="25">
        <v>87.31</v>
      </c>
      <c r="CZ7" s="25">
        <v>84.47</v>
      </c>
      <c r="DA7" s="25">
        <v>83.86</v>
      </c>
      <c r="DB7" s="25">
        <v>80.510000000000005</v>
      </c>
      <c r="DC7" s="25">
        <v>79.44</v>
      </c>
      <c r="DD7" s="25">
        <v>79.489999999999995</v>
      </c>
      <c r="DE7" s="25">
        <v>78.8</v>
      </c>
      <c r="DF7" s="25">
        <v>77.98</v>
      </c>
      <c r="DG7" s="25">
        <v>89.42</v>
      </c>
      <c r="DH7" s="25">
        <v>68.84</v>
      </c>
      <c r="DI7" s="25">
        <v>70.2</v>
      </c>
      <c r="DJ7" s="25">
        <v>71.47</v>
      </c>
      <c r="DK7" s="25">
        <v>73.209999999999994</v>
      </c>
      <c r="DL7" s="25">
        <v>74.3</v>
      </c>
      <c r="DM7" s="25">
        <v>49.12</v>
      </c>
      <c r="DN7" s="25">
        <v>49.39</v>
      </c>
      <c r="DO7" s="25">
        <v>50.75</v>
      </c>
      <c r="DP7" s="25">
        <v>51.72</v>
      </c>
      <c r="DQ7" s="25">
        <v>52.27</v>
      </c>
      <c r="DR7" s="25">
        <v>52.02</v>
      </c>
      <c r="DS7" s="25">
        <v>1.51</v>
      </c>
      <c r="DT7" s="25">
        <v>1.51</v>
      </c>
      <c r="DU7" s="25">
        <v>2.1800000000000002</v>
      </c>
      <c r="DV7" s="25">
        <v>2.1800000000000002</v>
      </c>
      <c r="DW7" s="25">
        <v>32.43</v>
      </c>
      <c r="DX7" s="25">
        <v>16.760000000000002</v>
      </c>
      <c r="DY7" s="25">
        <v>18.57</v>
      </c>
      <c r="DZ7" s="25">
        <v>21.14</v>
      </c>
      <c r="EA7" s="25">
        <v>22.12</v>
      </c>
      <c r="EB7" s="25">
        <v>25.67</v>
      </c>
      <c r="EC7" s="25">
        <v>25.37</v>
      </c>
      <c r="ED7" s="25">
        <v>0</v>
      </c>
      <c r="EE7" s="25">
        <v>0</v>
      </c>
      <c r="EF7" s="25">
        <v>0</v>
      </c>
      <c r="EG7" s="25">
        <v>0</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2025-01-29T06:37:00Z</cp:lastPrinted>
  <dcterms:created xsi:type="dcterms:W3CDTF">2025-01-24T06:43:56Z</dcterms:created>
  <dcterms:modified xsi:type="dcterms:W3CDTF">2025-01-29T06:39:25Z</dcterms:modified>
  <cp:category/>
</cp:coreProperties>
</file>