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92.168.16.53\上下水道課\○総務経営係\○総務経営係（下水道事業）\16 経営比較分析表\R6\【県市町村課25（水）17時〆】公営企業に係る経営比較分析表（令和5年度決算）の分析等について（依頼）\提出用\"/>
    </mc:Choice>
  </mc:AlternateContent>
  <xr:revisionPtr revIDLastSave="0" documentId="13_ncr:1_{30CFDB4E-6616-417C-8FE7-69F8A8D53009}" xr6:coauthVersionLast="36" xr6:coauthVersionMax="36" xr10:uidLastSave="{00000000-0000-0000-0000-000000000000}"/>
  <workbookProtection workbookAlgorithmName="SHA-512" workbookHashValue="l5ebk6fTHWUE0NaGV7sYn1YkihiJYRixHrwUZHb1JikCVw+YIAIr5mJeiq3s2nn45JtXV9ljpnjPhfCezJtfnA==" workbookSaltValue="2+7w0bggA9+DUtEuOETr+g==" workbookSpinCount="100000" lockStructure="1"/>
  <bookViews>
    <workbookView xWindow="0" yWindow="0" windowWidth="15345" windowHeight="447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F85" i="4"/>
  <c r="E85" i="4"/>
  <c r="AL10" i="4"/>
  <c r="AL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<sst xmlns="http://schemas.openxmlformats.org/spreadsheetml/2006/main" count="236" uniqueCount="116">
  <si>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</si>
  <si>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</si>
  <si>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</si>
  <si>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</si>
  <si>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</si>
  <si>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</si>
  <si>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</si>
  <si>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</si>
  <si>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</si>
  <si>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</si>
  <si>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</si>
  <si>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</si>
  <si>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</si>
  <si>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</si>
  <si>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</si>
  <si>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</si>
  <si>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</si>
  <si>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</si>
  <si>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</si>
  <si>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</si>
  <si>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</si>
  <si>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</si>
  <si>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</si>
  <si>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</si>
  <si>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</si>
  <si>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</si>
  <si>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</si>
  <si>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</si>
  <si>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</si>
  <si>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</si>
  <si>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</si>
  <si>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</si>
  <si>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</si>
  <si>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</si>
  <si>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</si>
  <si>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</si>
  <si>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</si>
  <si>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</si>
  <si>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</si>
  <si>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</si>
  <si>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</si>
  <si>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</si>
  <si>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</si>
  <si>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</si>
  <si>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</si>
  <si>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</si>
  <si>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</si>
  <si>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</si>
  <si>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</si>
  <si>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</si>
  <si>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</si>
  <si>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</si>
  <si>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</si>
  <si>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</si>
  <si>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</si>
  <si>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</si>
  <si>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</si>
  <si>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</si>
  <si>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</si>
  <si>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</si>
  <si>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</si>
  <si>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</si>
  <si>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</si>
  <si>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</si>
  <si>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</si>
  <si>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</si>
  <si>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</si>
  <si>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</si>
  <si>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</si>
  <si>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</si>
  <si>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</si>
  <si>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</si>
  <si>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</si>
  <si>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</si>
  <si>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</si>
  <si>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</si>
  <si>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</si>
  <si>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</si>
  <si>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</si>
  <si>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</si>
  <si>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</si>
  <si>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</si>
  <si>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</si>
  <si>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</si>
  <si>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</si>
  <si>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</si>
  <si>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</si>
  <si>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</si>
  <si>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</si>
  <si>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</si>
  <si>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</si>
  <si>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</si>
  <si>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</si>
  <si>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</si>
  <si>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</si>
  <si>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</si>
  <si>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藤崎町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</si>
  <si>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</si>
  <si>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</si>
  <si>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</si>
  <si>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</si>
  <si>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</si>
  <si>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</si>
  <si>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</si>
  <si>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</si>
  <si>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</si>
  <si>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</si>
  <si>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</si>
  <si>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</si>
  <si>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</si>
  <si>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</si>
  <si>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</si>
  <si>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</si>
  <si>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現時点で耐用年数を過ぎた管渠等は存在してませんが、汚水管については、経年劣化した箇所が存在するため、定期的にカメラ調査等を行い破損箇所を更生工事しています。また、耐用年数が近い汚水管について、それらカメラ調査の結果等を踏まえたうえで、更新及び耐震化計画を早急に策定し効率の良い更新工事を施行していく予定であります。</t>
    <rPh sb="35" eb="37">
      <t>ケイネン</t>
    </rPh>
    <rPh sb="37" eb="39">
      <t>レッカ</t>
    </rPh>
    <rPh sb="41" eb="43">
      <t>カショ</t>
    </rPh>
    <rPh sb="62" eb="63">
      <t>オコナ</t>
    </rPh>
    <rPh sb="64" eb="66">
      <t>ハソン</t>
    </rPh>
    <rPh sb="66" eb="68">
      <t>カショ</t>
    </rPh>
    <rPh sb="69" eb="71">
      <t>コウセイ</t>
    </rPh>
    <rPh sb="71" eb="73">
      <t>コウジ</t>
    </rPh>
    <rPh sb="82" eb="84">
      <t>タイヨウ</t>
    </rPh>
    <rPh sb="84" eb="86">
      <t>ネンスウ</t>
    </rPh>
    <rPh sb="87" eb="88">
      <t>チカ</t>
    </rPh>
    <rPh sb="89" eb="92">
      <t>オスイカン</t>
    </rPh>
    <rPh sb="103" eb="105">
      <t>チョウサ</t>
    </rPh>
    <rPh sb="106" eb="108">
      <t>ケッカ</t>
    </rPh>
    <rPh sb="108" eb="109">
      <t>ナド</t>
    </rPh>
    <rPh sb="120" eb="121">
      <t>オヨ</t>
    </rPh>
    <rPh sb="122" eb="125">
      <t>タイシンカ</t>
    </rPh>
    <rPh sb="128" eb="130">
      <t>ソウキュウ</t>
    </rPh>
    <rPh sb="139" eb="141">
      <t>コウシン</t>
    </rPh>
    <rPh sb="141" eb="143">
      <t>コウジ</t>
    </rPh>
    <rPh sb="144" eb="146">
      <t>セコウ</t>
    </rPh>
    <phoneticPr fontId="4"/>
  </si>
  <si>
    <t>　現時点で経営状況は良好ではありますが、平均と比べても低い状況にある中、水洗化率を向上させるための啓蒙活動や適切な使用料徴収、包括的な民間委託及び事務の広域化、そしてより一層の経費削減等に努める必要があると思われます。加えて、今後の経営を安定させるため、将来の人口減少による使用料収入の減少に伴う適正な料金収入の算定・改定を行い経営改善を図っていく必要もあると考えます。　
　施設の老朽化等については、汚水処理施設の広域化や管渠の更新工事を効率的に実施するため、基本計画の見直しや耐震化計画及び下水道ビジョン等の策定を進めるとともに、計画的な経営戦略の見直し・改定を実施していく予定であります。</t>
    <rPh sb="10" eb="12">
      <t>リョウコウ</t>
    </rPh>
    <rPh sb="34" eb="35">
      <t>ナカ</t>
    </rPh>
    <rPh sb="71" eb="72">
      <t>オヨ</t>
    </rPh>
    <rPh sb="103" eb="104">
      <t>オモ</t>
    </rPh>
    <rPh sb="201" eb="203">
      <t>オスイ</t>
    </rPh>
    <rPh sb="203" eb="205">
      <t>ショリ</t>
    </rPh>
    <rPh sb="205" eb="207">
      <t>シセツ</t>
    </rPh>
    <rPh sb="208" eb="211">
      <t>コウイキカ</t>
    </rPh>
    <rPh sb="217" eb="219">
      <t>コウジ</t>
    </rPh>
    <rPh sb="231" eb="233">
      <t>キホン</t>
    </rPh>
    <rPh sb="233" eb="235">
      <t>ケイカク</t>
    </rPh>
    <rPh sb="236" eb="238">
      <t>ミナオ</t>
    </rPh>
    <rPh sb="240" eb="243">
      <t>タイシンカ</t>
    </rPh>
    <rPh sb="243" eb="245">
      <t>ケイカク</t>
    </rPh>
    <rPh sb="245" eb="246">
      <t>オヨ</t>
    </rPh>
    <rPh sb="259" eb="260">
      <t>スス</t>
    </rPh>
    <phoneticPr fontId="4"/>
  </si>
  <si>
    <r>
      <t>　経常収支比率について、これまで右肩下がりであったが、令和元年を境に経費削減等の効果もありようやく改善の兆しが見え始め、令和5年度では徴収対策等の結果、使用料の増収により一時的に高くなったと考えます。
　また、</t>
    </r>
    <r>
      <rPr>
        <sz val="11"/>
        <rFont val="ＭＳ ゴシック"/>
        <family val="3"/>
        <charset val="128"/>
      </rPr>
      <t>地方公営企業会計制度の見直し以降、</t>
    </r>
    <r>
      <rPr>
        <sz val="11"/>
        <color theme="1"/>
        <rFont val="ＭＳ ゴシック"/>
        <family val="3"/>
        <charset val="128"/>
      </rPr>
      <t>流動比率は依然低い状況にあるが、経費回収率や汚水処理原価は比較的良好であり、累積欠損金も発生していないことや、過度に老朽化した管渠も存在しないことから、今日現在において経営上の喫緊の問題点は存在しないと考えます。
　平成28年度以降、企業債残高対事業規模比率が類似団体平均値と比較して高い傾向が継続していたが、令和4年度で雨水・浸水対策の建設改良事業が終了したことで平均値を下回ったと思われます。しかしながら、耐用年数が近い管渠の更新事業や広域化による処理施設の統合などを考慮すると、今後は増加していくものと考えます。
　人口減少による使用料収入の減少や設備の老朽化等が進む中で、その他の経営指標も悪化すると推計されることから、効率的な経営を目指していく必要があると考えます。そのうち、使用料収入の見直しは今後の課題となり、また各種業務の包括的な民間委託や事務の広域化などの可能性を検討する必要があると考えます。</t>
    </r>
    <rPh sb="60" eb="62">
      <t>レイワ</t>
    </rPh>
    <rPh sb="63" eb="65">
      <t>ネンド</t>
    </rPh>
    <rPh sb="67" eb="69">
      <t>チョウシュウ</t>
    </rPh>
    <rPh sb="69" eb="71">
      <t>タイサク</t>
    </rPh>
    <rPh sb="71" eb="72">
      <t>トウ</t>
    </rPh>
    <rPh sb="73" eb="75">
      <t>ケッカ</t>
    </rPh>
    <rPh sb="76" eb="79">
      <t>シヨウリョウ</t>
    </rPh>
    <rPh sb="80" eb="82">
      <t>ゾウシュウ</t>
    </rPh>
    <rPh sb="89" eb="90">
      <t>タカ</t>
    </rPh>
    <rPh sb="95" eb="96">
      <t>カンガ</t>
    </rPh>
    <rPh sb="105" eb="107">
      <t>チホウ</t>
    </rPh>
    <rPh sb="107" eb="109">
      <t>コウエイ</t>
    </rPh>
    <rPh sb="109" eb="111">
      <t>キギョウ</t>
    </rPh>
    <rPh sb="111" eb="113">
      <t>カイケイ</t>
    </rPh>
    <rPh sb="113" eb="115">
      <t>セイド</t>
    </rPh>
    <rPh sb="116" eb="118">
      <t>ミナオ</t>
    </rPh>
    <rPh sb="119" eb="121">
      <t>イコウ</t>
    </rPh>
    <rPh sb="127" eb="129">
      <t>イゼン</t>
    </rPh>
    <rPh sb="223" eb="224">
      <t>カンガ</t>
    </rPh>
    <rPh sb="277" eb="279">
      <t>レイワ</t>
    </rPh>
    <rPh sb="280" eb="282">
      <t>ネンド</t>
    </rPh>
    <rPh sb="291" eb="293">
      <t>ケンセツ</t>
    </rPh>
    <rPh sb="293" eb="295">
      <t>カイリョウ</t>
    </rPh>
    <rPh sb="295" eb="297">
      <t>ジギョウ</t>
    </rPh>
    <rPh sb="298" eb="300">
      <t>シュウリョウ</t>
    </rPh>
    <rPh sb="305" eb="308">
      <t>ヘイキンチ</t>
    </rPh>
    <rPh sb="309" eb="311">
      <t>シタマワ</t>
    </rPh>
    <rPh sb="314" eb="315">
      <t>オモ</t>
    </rPh>
    <rPh sb="327" eb="329">
      <t>タイヨウ</t>
    </rPh>
    <rPh sb="329" eb="331">
      <t>ネンスウ</t>
    </rPh>
    <rPh sb="332" eb="333">
      <t>チカ</t>
    </rPh>
    <rPh sb="334" eb="336">
      <t>カンキョ</t>
    </rPh>
    <rPh sb="337" eb="339">
      <t>コウシン</t>
    </rPh>
    <rPh sb="339" eb="341">
      <t>ジギョウ</t>
    </rPh>
    <rPh sb="342" eb="345">
      <t>コウイキカ</t>
    </rPh>
    <rPh sb="348" eb="350">
      <t>ショリ</t>
    </rPh>
    <rPh sb="350" eb="352">
      <t>シセツ</t>
    </rPh>
    <rPh sb="353" eb="355">
      <t>トウゴウ</t>
    </rPh>
    <rPh sb="358" eb="360">
      <t>コウリョ</t>
    </rPh>
    <rPh sb="364" eb="366">
      <t>コンゴ</t>
    </rPh>
    <rPh sb="367" eb="369">
      <t>ゾウカ</t>
    </rPh>
    <rPh sb="381" eb="383">
      <t>ゲンショウ</t>
    </rPh>
    <rPh sb="403" eb="404">
      <t>スス</t>
    </rPh>
    <rPh sb="409" eb="410">
      <t>ナカ</t>
    </rPh>
    <rPh sb="432" eb="433">
      <t>トク</t>
    </rPh>
    <rPh sb="467" eb="469">
      <t>ミナオ</t>
    </rPh>
    <rPh sb="471" eb="473">
      <t>キッキン</t>
    </rPh>
    <rPh sb="475" eb="477">
      <t>コンゴ</t>
    </rPh>
    <rPh sb="509" eb="512">
      <t>カノウセイ</t>
    </rPh>
    <rPh sb="513" eb="515">
      <t>ケントウ</t>
    </rPh>
    <rPh sb="517" eb="519">
      <t>ヒツヨウ</t>
    </rPh>
    <rPh sb="523" eb="52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</si>
</sst>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0.57999999999999996</c:v>
                </c:pt>
                <c:pt idx="1">
                  <c:v>0.38</c:v>
                </c:pt>
                <c:pt idx="2">
                  <c:v>0.04</c:v>
                </c:pt>
                <c:pt idx="3">
                  <c:v>0.38</c:v>
                </c:pt>
                <c:pt idx="4">
                  <c:v>0.06</c:v>
                </c:pt>
              </c:numCache>
            </c:numRef>
          </c:val>
          <c:extLst>
            <c:ext xmlns:c16="http://schemas.microsoft.com/office/drawing/2014/chart" uri="{C3380CC4-5D6E-409C-BE32-E72D297353CC}">
              <c16:uniqueId val="{00000000-5B52-498E-8CF5-F208C2B842D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5B52-498E-8CF5-F208C2B842D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26-43FB-85C8-65D4141A3BF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0926-43FB-85C8-65D4141A3BF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80.010000000000005</c:v>
                </c:pt>
                <c:pt idx="1">
                  <c:v>80.37</c:v>
                </c:pt>
                <c:pt idx="2">
                  <c:v>81.47</c:v>
                </c:pt>
                <c:pt idx="3">
                  <c:v>81.790000000000006</c:v>
                </c:pt>
                <c:pt idx="4">
                  <c:v>81.010000000000005</c:v>
                </c:pt>
              </c:numCache>
            </c:numRef>
          </c:val>
          <c:extLst>
            <c:ext xmlns:c16="http://schemas.microsoft.com/office/drawing/2014/chart" uri="{C3380CC4-5D6E-409C-BE32-E72D297353CC}">
              <c16:uniqueId val="{00000000-89DC-47B2-9C34-665173F175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89DC-47B2-9C34-665173F175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100.31</c:v>
                </c:pt>
                <c:pt idx="1">
                  <c:v>102.19</c:v>
                </c:pt>
                <c:pt idx="2">
                  <c:v>102.65</c:v>
                </c:pt>
                <c:pt idx="3">
                  <c:v>101.85</c:v>
                </c:pt>
                <c:pt idx="4">
                  <c:v>105.41</c:v>
                </c:pt>
              </c:numCache>
            </c:numRef>
          </c:val>
          <c:extLst>
            <c:ext xmlns:c16="http://schemas.microsoft.com/office/drawing/2014/chart" uri="{C3380CC4-5D6E-409C-BE32-E72D297353CC}">
              <c16:uniqueId val="{00000000-ADF8-456A-9EF7-53910D44C54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ADF8-456A-9EF7-53910D44C54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30.8</c:v>
                </c:pt>
                <c:pt idx="1">
                  <c:v>33.25</c:v>
                </c:pt>
                <c:pt idx="2">
                  <c:v>35.53</c:v>
                </c:pt>
                <c:pt idx="3">
                  <c:v>31.11</c:v>
                </c:pt>
                <c:pt idx="4">
                  <c:v>33.39</c:v>
                </c:pt>
              </c:numCache>
            </c:numRef>
          </c:val>
          <c:extLst>
            <c:ext xmlns:c16="http://schemas.microsoft.com/office/drawing/2014/chart" uri="{C3380CC4-5D6E-409C-BE32-E72D297353CC}">
              <c16:uniqueId val="{00000000-F793-49F5-A922-8DF6E029B2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F793-49F5-A922-8DF6E029B2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AB-40E6-8885-C66F7B9150C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7CAB-40E6-8885-C66F7B9150C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2C-4611-A6C2-5533563454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902C-4611-A6C2-5533563454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28.01</c:v>
                </c:pt>
                <c:pt idx="1">
                  <c:v>27.85</c:v>
                </c:pt>
                <c:pt idx="2">
                  <c:v>26.41</c:v>
                </c:pt>
                <c:pt idx="3">
                  <c:v>26.06</c:v>
                </c:pt>
                <c:pt idx="4">
                  <c:v>33.96</c:v>
                </c:pt>
              </c:numCache>
            </c:numRef>
          </c:val>
          <c:extLst>
            <c:ext xmlns:c16="http://schemas.microsoft.com/office/drawing/2014/chart" uri="{C3380CC4-5D6E-409C-BE32-E72D297353CC}">
              <c16:uniqueId val="{00000000-82FB-4E6D-966F-16972A9FE9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82FB-4E6D-966F-16972A9FE9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1062.96</c:v>
                </c:pt>
                <c:pt idx="1">
                  <c:v>1044.5899999999999</c:v>
                </c:pt>
                <c:pt idx="2">
                  <c:v>1013.87</c:v>
                </c:pt>
                <c:pt idx="3">
                  <c:v>873.49</c:v>
                </c:pt>
                <c:pt idx="4">
                  <c:v>441.87</c:v>
                </c:pt>
              </c:numCache>
            </c:numRef>
          </c:val>
          <c:extLst>
            <c:ext xmlns:c16="http://schemas.microsoft.com/office/drawing/2014/chart" uri="{C3380CC4-5D6E-409C-BE32-E72D297353CC}">
              <c16:uniqueId val="{00000000-BEC0-4E4F-9CA7-B37958D6025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BEC0-4E4F-9CA7-B37958D6025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98.48</c:v>
                </c:pt>
                <c:pt idx="4">
                  <c:v>97.01</c:v>
                </c:pt>
              </c:numCache>
            </c:numRef>
          </c:val>
          <c:extLst>
            <c:ext xmlns:c16="http://schemas.microsoft.com/office/drawing/2014/chart" uri="{C3380CC4-5D6E-409C-BE32-E72D297353CC}">
              <c16:uniqueId val="{00000000-EC4D-4FC5-ACB8-53ACE26FE3F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EC4D-4FC5-ACB8-53ACE26FE3F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185.75</c:v>
                </c:pt>
                <c:pt idx="1">
                  <c:v>184.43</c:v>
                </c:pt>
                <c:pt idx="2">
                  <c:v>184.93</c:v>
                </c:pt>
                <c:pt idx="3">
                  <c:v>186.62</c:v>
                </c:pt>
                <c:pt idx="4">
                  <c:v>190.53</c:v>
                </c:pt>
              </c:numCache>
            </c:numRef>
          </c:val>
          <c:extLst>
            <c:ext xmlns:c16="http://schemas.microsoft.com/office/drawing/2014/chart" uri="{C3380CC4-5D6E-409C-BE32-E72D297353CC}">
              <c16:uniqueId val="{00000000-B47C-4358-8BC7-E2DFD8A9365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B47C-4358-8BC7-E2DFD8A9365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7" zoomScale="95" zoomScaleNormal="9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藤崎町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14422</v>
      </c>
      <c r="AM8" s="41"/>
      <c r="AN8" s="41"/>
      <c r="AO8" s="41"/>
      <c r="AP8" s="41"/>
      <c r="AQ8" s="41"/>
      <c r="AR8" s="41"/>
      <c r="AS8" s="41"/>
      <c r="AT8" s="34">
        <f>データ!T6</f>
        <v>37.29</v>
      </c>
      <c r="AU8" s="34"/>
      <c r="AV8" s="34"/>
      <c r="AW8" s="34"/>
      <c r="AX8" s="34"/>
      <c r="AY8" s="34"/>
      <c r="AZ8" s="34"/>
      <c r="BA8" s="34"/>
      <c r="BB8" s="34">
        <f>データ!U6</f>
        <v>386.75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58.34</v>
      </c>
      <c r="J10" s="34"/>
      <c r="K10" s="34"/>
      <c r="L10" s="34"/>
      <c r="M10" s="34"/>
      <c r="N10" s="34"/>
      <c r="O10" s="34"/>
      <c r="P10" s="34">
        <f>データ!P6</f>
        <v>47.98</v>
      </c>
      <c r="Q10" s="34"/>
      <c r="R10" s="34"/>
      <c r="S10" s="34"/>
      <c r="T10" s="34"/>
      <c r="U10" s="34"/>
      <c r="V10" s="34"/>
      <c r="W10" s="34">
        <f>データ!Q6</f>
        <v>77.83</v>
      </c>
      <c r="X10" s="34"/>
      <c r="Y10" s="34"/>
      <c r="Z10" s="34"/>
      <c r="AA10" s="34"/>
      <c r="AB10" s="34"/>
      <c r="AC10" s="34"/>
      <c r="AD10" s="41">
        <f>データ!R6</f>
        <v>3626</v>
      </c>
      <c r="AE10" s="41"/>
      <c r="AF10" s="41"/>
      <c r="AG10" s="41"/>
      <c r="AH10" s="41"/>
      <c r="AI10" s="41"/>
      <c r="AJ10" s="41"/>
      <c r="AK10" s="2"/>
      <c r="AL10" s="41">
        <f>データ!V6</f>
        <v>6883</v>
      </c>
      <c r="AM10" s="41"/>
      <c r="AN10" s="41"/>
      <c r="AO10" s="41"/>
      <c r="AP10" s="41"/>
      <c r="AQ10" s="41"/>
      <c r="AR10" s="41"/>
      <c r="AS10" s="41"/>
      <c r="AT10" s="34">
        <f>データ!W6</f>
        <v>2.75</v>
      </c>
      <c r="AU10" s="34"/>
      <c r="AV10" s="34"/>
      <c r="AW10" s="34"/>
      <c r="AX10" s="34"/>
      <c r="AY10" s="34"/>
      <c r="AZ10" s="34"/>
      <c r="BA10" s="34"/>
      <c r="BB10" s="34">
        <f>データ!X6</f>
        <v>2502.91</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aI9QNtPxlXwiPTyhehOyxpttayCrI0CXoRRvv+7xkPx43NcepVhBR4UKXkAQUwb1JnJEvZORrJvlKvTnGfJPnw==" saltValue="VD8plB9HeBmKzY8uvcpn0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23612</v>
      </c>
      <c r="D6" s="19">
        <f t="shared" si="3"/>
        <v>46</v>
      </c>
      <c r="E6" s="19">
        <f t="shared" si="3"/>
        <v>17</v>
      </c>
      <c r="F6" s="19">
        <f t="shared" si="3"/>
        <v>1</v>
      </c>
      <c r="G6" s="19">
        <f t="shared" si="3"/>
        <v>0</v>
      </c>
      <c r="H6" s="19" t="str">
        <f t="shared" si="3"/>
        <v>青森県　藤崎町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58.34</v>
      </c>
      <c r="P6" s="20">
        <f t="shared" si="3"/>
        <v>47.98</v>
      </c>
      <c r="Q6" s="20">
        <f t="shared" si="3"/>
        <v>77.83</v>
      </c>
      <c r="R6" s="20">
        <f t="shared" si="3"/>
        <v>3626</v>
      </c>
      <c r="S6" s="20">
        <f t="shared" si="3"/>
        <v>14422</v>
      </c>
      <c r="T6" s="20">
        <f t="shared" si="3"/>
        <v>37.29</v>
      </c>
      <c r="U6" s="20">
        <f t="shared" si="3"/>
        <v>386.75</v>
      </c>
      <c r="V6" s="20">
        <f t="shared" si="3"/>
        <v>6883</v>
      </c>
      <c r="W6" s="20">
        <f t="shared" si="3"/>
        <v>2.75</v>
      </c>
      <c r="X6" s="20">
        <f t="shared" si="3"/>
        <v>2502.91</v>
      </c>
      <c r="Y6" s="21">
        <f>IF(Y7="",NA(),Y7)</f>
        <v>100.31</v>
      </c>
      <c r="Z6" s="21">
        <f t="shared" ref="Z6:AH6" si="4">IF(Z7="",NA(),Z7)</f>
        <v>102.19</v>
      </c>
      <c r="AA6" s="21">
        <f t="shared" si="4"/>
        <v>102.65</v>
      </c>
      <c r="AB6" s="21">
        <f t="shared" si="4"/>
        <v>101.85</v>
      </c>
      <c r="AC6" s="21">
        <f t="shared" si="4"/>
        <v>105.41</v>
      </c>
      <c r="AD6" s="21">
        <f t="shared" si="4"/>
        <v>106.81</v>
      </c>
      <c r="AE6" s="21">
        <f t="shared" si="4"/>
        <v>106.5</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34.4</v>
      </c>
      <c r="AP6" s="21">
        <f t="shared" si="5"/>
        <v>18.36</v>
      </c>
      <c r="AQ6" s="21">
        <f t="shared" si="5"/>
        <v>18.010000000000002</v>
      </c>
      <c r="AR6" s="21">
        <f t="shared" si="5"/>
        <v>23.86</v>
      </c>
      <c r="AS6" s="21">
        <f t="shared" si="5"/>
        <v>18.41</v>
      </c>
      <c r="AT6" s="20" t="str">
        <f>IF(AT7="","",IF(AT7="-","【-】","【"&amp;SUBSTITUTE(TEXT(AT7,"#,##0.00"),"-","△")&amp;"】"))</f>
        <v>【3.03】</v>
      </c>
      <c r="AU6" s="21">
        <f>IF(AU7="",NA(),AU7)</f>
        <v>28.01</v>
      </c>
      <c r="AV6" s="21">
        <f t="shared" ref="AV6:BD6" si="6">IF(AV7="",NA(),AV7)</f>
        <v>27.85</v>
      </c>
      <c r="AW6" s="21">
        <f t="shared" si="6"/>
        <v>26.41</v>
      </c>
      <c r="AX6" s="21">
        <f t="shared" si="6"/>
        <v>26.06</v>
      </c>
      <c r="AY6" s="21">
        <f t="shared" si="6"/>
        <v>33.96</v>
      </c>
      <c r="AZ6" s="21">
        <f t="shared" si="6"/>
        <v>68.17</v>
      </c>
      <c r="BA6" s="21">
        <f t="shared" si="6"/>
        <v>55.6</v>
      </c>
      <c r="BB6" s="21">
        <f t="shared" si="6"/>
        <v>59.4</v>
      </c>
      <c r="BC6" s="21">
        <f t="shared" si="6"/>
        <v>68.27</v>
      </c>
      <c r="BD6" s="21">
        <f t="shared" si="6"/>
        <v>74.790000000000006</v>
      </c>
      <c r="BE6" s="20" t="str">
        <f>IF(BE7="","",IF(BE7="-","【-】","【"&amp;SUBSTITUTE(TEXT(BE7,"#,##0.00"),"-","△")&amp;"】"))</f>
        <v>【78.43】</v>
      </c>
      <c r="BF6" s="21">
        <f>IF(BF7="",NA(),BF7)</f>
        <v>1062.96</v>
      </c>
      <c r="BG6" s="21">
        <f t="shared" ref="BG6:BO6" si="7">IF(BG7="",NA(),BG7)</f>
        <v>1044.5899999999999</v>
      </c>
      <c r="BH6" s="21">
        <f t="shared" si="7"/>
        <v>1013.87</v>
      </c>
      <c r="BI6" s="21">
        <f t="shared" si="7"/>
        <v>873.49</v>
      </c>
      <c r="BJ6" s="21">
        <f t="shared" si="7"/>
        <v>441.87</v>
      </c>
      <c r="BK6" s="21">
        <f t="shared" si="7"/>
        <v>789.44</v>
      </c>
      <c r="BL6" s="21">
        <f t="shared" si="7"/>
        <v>789.08</v>
      </c>
      <c r="BM6" s="21">
        <f t="shared" si="7"/>
        <v>747.84</v>
      </c>
      <c r="BN6" s="21">
        <f t="shared" si="7"/>
        <v>804.98</v>
      </c>
      <c r="BO6" s="21">
        <f t="shared" si="7"/>
        <v>767.56</v>
      </c>
      <c r="BP6" s="20" t="str">
        <f>IF(BP7="","",IF(BP7="-","【-】","【"&amp;SUBSTITUTE(TEXT(BP7,"#,##0.00"),"-","△")&amp;"】"))</f>
        <v>【630.82】</v>
      </c>
      <c r="BQ6" s="21">
        <f>IF(BQ7="",NA(),BQ7)</f>
        <v>100</v>
      </c>
      <c r="BR6" s="21">
        <f t="shared" ref="BR6:BZ6" si="8">IF(BR7="",NA(),BR7)</f>
        <v>100</v>
      </c>
      <c r="BS6" s="21">
        <f t="shared" si="8"/>
        <v>100</v>
      </c>
      <c r="BT6" s="21">
        <f t="shared" si="8"/>
        <v>98.48</v>
      </c>
      <c r="BU6" s="21">
        <f t="shared" si="8"/>
        <v>97.01</v>
      </c>
      <c r="BV6" s="21">
        <f t="shared" si="8"/>
        <v>87.29</v>
      </c>
      <c r="BW6" s="21">
        <f t="shared" si="8"/>
        <v>88.25</v>
      </c>
      <c r="BX6" s="21">
        <f t="shared" si="8"/>
        <v>90.17</v>
      </c>
      <c r="BY6" s="21">
        <f t="shared" si="8"/>
        <v>88.71</v>
      </c>
      <c r="BZ6" s="21">
        <f t="shared" si="8"/>
        <v>90.23</v>
      </c>
      <c r="CA6" s="20" t="str">
        <f>IF(CA7="","",IF(CA7="-","【-】","【"&amp;SUBSTITUTE(TEXT(CA7,"#,##0.00"),"-","△")&amp;"】"))</f>
        <v>【97.81】</v>
      </c>
      <c r="CB6" s="21">
        <f>IF(CB7="",NA(),CB7)</f>
        <v>185.75</v>
      </c>
      <c r="CC6" s="21">
        <f t="shared" ref="CC6:CK6" si="9">IF(CC7="",NA(),CC7)</f>
        <v>184.43</v>
      </c>
      <c r="CD6" s="21">
        <f t="shared" si="9"/>
        <v>184.93</v>
      </c>
      <c r="CE6" s="21">
        <f t="shared" si="9"/>
        <v>186.62</v>
      </c>
      <c r="CF6" s="21">
        <f t="shared" si="9"/>
        <v>190.53</v>
      </c>
      <c r="CG6" s="21">
        <f t="shared" si="9"/>
        <v>176.67</v>
      </c>
      <c r="CH6" s="21">
        <f t="shared" si="9"/>
        <v>176.37</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57.42</v>
      </c>
      <c r="CS6" s="21">
        <f t="shared" si="10"/>
        <v>56.72</v>
      </c>
      <c r="CT6" s="21">
        <f t="shared" si="10"/>
        <v>56.43</v>
      </c>
      <c r="CU6" s="21">
        <f t="shared" si="10"/>
        <v>55.82</v>
      </c>
      <c r="CV6" s="21">
        <f t="shared" si="10"/>
        <v>56.51</v>
      </c>
      <c r="CW6" s="20" t="str">
        <f>IF(CW7="","",IF(CW7="-","【-】","【"&amp;SUBSTITUTE(TEXT(CW7,"#,##0.00"),"-","△")&amp;"】"))</f>
        <v>【58.94】</v>
      </c>
      <c r="CX6" s="21">
        <f>IF(CX7="",NA(),CX7)</f>
        <v>80.010000000000005</v>
      </c>
      <c r="CY6" s="21">
        <f t="shared" ref="CY6:DG6" si="11">IF(CY7="",NA(),CY7)</f>
        <v>80.37</v>
      </c>
      <c r="CZ6" s="21">
        <f t="shared" si="11"/>
        <v>81.47</v>
      </c>
      <c r="DA6" s="21">
        <f t="shared" si="11"/>
        <v>81.790000000000006</v>
      </c>
      <c r="DB6" s="21">
        <f t="shared" si="11"/>
        <v>81.010000000000005</v>
      </c>
      <c r="DC6" s="21">
        <f t="shared" si="11"/>
        <v>90.42</v>
      </c>
      <c r="DD6" s="21">
        <f t="shared" si="11"/>
        <v>90.72</v>
      </c>
      <c r="DE6" s="21">
        <f t="shared" si="11"/>
        <v>91.07</v>
      </c>
      <c r="DF6" s="21">
        <f t="shared" si="11"/>
        <v>90.67</v>
      </c>
      <c r="DG6" s="21">
        <f t="shared" si="11"/>
        <v>90.62</v>
      </c>
      <c r="DH6" s="20" t="str">
        <f>IF(DH7="","",IF(DH7="-","【-】","【"&amp;SUBSTITUTE(TEXT(DH7,"#,##0.00"),"-","△")&amp;"】"))</f>
        <v>【95.91】</v>
      </c>
      <c r="DI6" s="21">
        <f>IF(DI7="",NA(),DI7)</f>
        <v>30.8</v>
      </c>
      <c r="DJ6" s="21">
        <f t="shared" ref="DJ6:DR6" si="12">IF(DJ7="",NA(),DJ7)</f>
        <v>33.25</v>
      </c>
      <c r="DK6" s="21">
        <f t="shared" si="12"/>
        <v>35.53</v>
      </c>
      <c r="DL6" s="21">
        <f t="shared" si="12"/>
        <v>31.11</v>
      </c>
      <c r="DM6" s="21">
        <f t="shared" si="12"/>
        <v>33.39</v>
      </c>
      <c r="DN6" s="21">
        <f t="shared" si="12"/>
        <v>29.23</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1">
        <f t="shared" si="13"/>
        <v>1.37</v>
      </c>
      <c r="DZ6" s="21">
        <f t="shared" si="13"/>
        <v>1.34</v>
      </c>
      <c r="EA6" s="21">
        <f t="shared" si="13"/>
        <v>1.5</v>
      </c>
      <c r="EB6" s="21">
        <f t="shared" si="13"/>
        <v>1.4</v>
      </c>
      <c r="EC6" s="21">
        <f t="shared" si="13"/>
        <v>2.08</v>
      </c>
      <c r="ED6" s="20" t="str">
        <f>IF(ED7="","",IF(ED7="-","【-】","【"&amp;SUBSTITUTE(TEXT(ED7,"#,##0.00"),"-","△")&amp;"】"))</f>
        <v>【8.68】</v>
      </c>
      <c r="EE6" s="21">
        <f>IF(EE7="",NA(),EE7)</f>
        <v>0.57999999999999996</v>
      </c>
      <c r="EF6" s="21">
        <f t="shared" ref="EF6:EN6" si="14">IF(EF7="",NA(),EF7)</f>
        <v>0.38</v>
      </c>
      <c r="EG6" s="21">
        <f t="shared" si="14"/>
        <v>0.04</v>
      </c>
      <c r="EH6" s="21">
        <f t="shared" si="14"/>
        <v>0.38</v>
      </c>
      <c r="EI6" s="21">
        <f t="shared" si="14"/>
        <v>0.06</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23612</v>
      </c>
      <c r="D7" s="23">
        <v>46</v>
      </c>
      <c r="E7" s="23">
        <v>17</v>
      </c>
      <c r="F7" s="23">
        <v>1</v>
      </c>
      <c r="G7" s="23">
        <v>0</v>
      </c>
      <c r="H7" s="23" t="s">
        <v>96</v>
      </c>
      <c r="I7" s="23" t="s">
        <v>97</v>
      </c>
      <c r="J7" s="23" t="s">
        <v>98</v>
      </c>
      <c r="K7" s="23" t="s">
        <v>99</v>
      </c>
      <c r="L7" s="23" t="s">
        <v>100</v>
      </c>
      <c r="M7" s="23" t="s">
        <v>101</v>
      </c>
      <c r="N7" s="24" t="s">
        <v>102</v>
      </c>
      <c r="O7" s="24">
        <v>58.34</v>
      </c>
      <c r="P7" s="24">
        <v>47.98</v>
      </c>
      <c r="Q7" s="24">
        <v>77.83</v>
      </c>
      <c r="R7" s="24">
        <v>3626</v>
      </c>
      <c r="S7" s="24">
        <v>14422</v>
      </c>
      <c r="T7" s="24">
        <v>37.29</v>
      </c>
      <c r="U7" s="24">
        <v>386.75</v>
      </c>
      <c r="V7" s="24">
        <v>6883</v>
      </c>
      <c r="W7" s="24">
        <v>2.75</v>
      </c>
      <c r="X7" s="24">
        <v>2502.91</v>
      </c>
      <c r="Y7" s="24">
        <v>100.31</v>
      </c>
      <c r="Z7" s="24">
        <v>102.19</v>
      </c>
      <c r="AA7" s="24">
        <v>102.65</v>
      </c>
      <c r="AB7" s="24">
        <v>101.85</v>
      </c>
      <c r="AC7" s="24">
        <v>105.41</v>
      </c>
      <c r="AD7" s="24">
        <v>106.81</v>
      </c>
      <c r="AE7" s="24">
        <v>106.5</v>
      </c>
      <c r="AF7" s="24">
        <v>106.22</v>
      </c>
      <c r="AG7" s="24">
        <v>107.01</v>
      </c>
      <c r="AH7" s="24">
        <v>106.53</v>
      </c>
      <c r="AI7" s="24">
        <v>105.91</v>
      </c>
      <c r="AJ7" s="24">
        <v>0</v>
      </c>
      <c r="AK7" s="24">
        <v>0</v>
      </c>
      <c r="AL7" s="24">
        <v>0</v>
      </c>
      <c r="AM7" s="24">
        <v>0</v>
      </c>
      <c r="AN7" s="24">
        <v>0</v>
      </c>
      <c r="AO7" s="24">
        <v>34.4</v>
      </c>
      <c r="AP7" s="24">
        <v>18.36</v>
      </c>
      <c r="AQ7" s="24">
        <v>18.010000000000002</v>
      </c>
      <c r="AR7" s="24">
        <v>23.86</v>
      </c>
      <c r="AS7" s="24">
        <v>18.41</v>
      </c>
      <c r="AT7" s="24">
        <v>3.03</v>
      </c>
      <c r="AU7" s="24">
        <v>28.01</v>
      </c>
      <c r="AV7" s="24">
        <v>27.85</v>
      </c>
      <c r="AW7" s="24">
        <v>26.41</v>
      </c>
      <c r="AX7" s="24">
        <v>26.06</v>
      </c>
      <c r="AY7" s="24">
        <v>33.96</v>
      </c>
      <c r="AZ7" s="24">
        <v>68.17</v>
      </c>
      <c r="BA7" s="24">
        <v>55.6</v>
      </c>
      <c r="BB7" s="24">
        <v>59.4</v>
      </c>
      <c r="BC7" s="24">
        <v>68.27</v>
      </c>
      <c r="BD7" s="24">
        <v>74.790000000000006</v>
      </c>
      <c r="BE7" s="24">
        <v>78.430000000000007</v>
      </c>
      <c r="BF7" s="24">
        <v>1062.96</v>
      </c>
      <c r="BG7" s="24">
        <v>1044.5899999999999</v>
      </c>
      <c r="BH7" s="24">
        <v>1013.87</v>
      </c>
      <c r="BI7" s="24">
        <v>873.49</v>
      </c>
      <c r="BJ7" s="24">
        <v>441.87</v>
      </c>
      <c r="BK7" s="24">
        <v>789.44</v>
      </c>
      <c r="BL7" s="24">
        <v>789.08</v>
      </c>
      <c r="BM7" s="24">
        <v>747.84</v>
      </c>
      <c r="BN7" s="24">
        <v>804.98</v>
      </c>
      <c r="BO7" s="24">
        <v>767.56</v>
      </c>
      <c r="BP7" s="24">
        <v>630.82000000000005</v>
      </c>
      <c r="BQ7" s="24">
        <v>100</v>
      </c>
      <c r="BR7" s="24">
        <v>100</v>
      </c>
      <c r="BS7" s="24">
        <v>100</v>
      </c>
      <c r="BT7" s="24">
        <v>98.48</v>
      </c>
      <c r="BU7" s="24">
        <v>97.01</v>
      </c>
      <c r="BV7" s="24">
        <v>87.29</v>
      </c>
      <c r="BW7" s="24">
        <v>88.25</v>
      </c>
      <c r="BX7" s="24">
        <v>90.17</v>
      </c>
      <c r="BY7" s="24">
        <v>88.71</v>
      </c>
      <c r="BZ7" s="24">
        <v>90.23</v>
      </c>
      <c r="CA7" s="24">
        <v>97.81</v>
      </c>
      <c r="CB7" s="24">
        <v>185.75</v>
      </c>
      <c r="CC7" s="24">
        <v>184.43</v>
      </c>
      <c r="CD7" s="24">
        <v>184.93</v>
      </c>
      <c r="CE7" s="24">
        <v>186.62</v>
      </c>
      <c r="CF7" s="24">
        <v>190.53</v>
      </c>
      <c r="CG7" s="24">
        <v>176.67</v>
      </c>
      <c r="CH7" s="24">
        <v>176.37</v>
      </c>
      <c r="CI7" s="24">
        <v>173.17</v>
      </c>
      <c r="CJ7" s="24">
        <v>174.8</v>
      </c>
      <c r="CK7" s="24">
        <v>170.2</v>
      </c>
      <c r="CL7" s="24">
        <v>138.75</v>
      </c>
      <c r="CM7" s="24" t="s">
        <v>102</v>
      </c>
      <c r="CN7" s="24" t="s">
        <v>102</v>
      </c>
      <c r="CO7" s="24" t="s">
        <v>102</v>
      </c>
      <c r="CP7" s="24" t="s">
        <v>102</v>
      </c>
      <c r="CQ7" s="24" t="s">
        <v>102</v>
      </c>
      <c r="CR7" s="24">
        <v>57.42</v>
      </c>
      <c r="CS7" s="24">
        <v>56.72</v>
      </c>
      <c r="CT7" s="24">
        <v>56.43</v>
      </c>
      <c r="CU7" s="24">
        <v>55.82</v>
      </c>
      <c r="CV7" s="24">
        <v>56.51</v>
      </c>
      <c r="CW7" s="24">
        <v>58.94</v>
      </c>
      <c r="CX7" s="24">
        <v>80.010000000000005</v>
      </c>
      <c r="CY7" s="24">
        <v>80.37</v>
      </c>
      <c r="CZ7" s="24">
        <v>81.47</v>
      </c>
      <c r="DA7" s="24">
        <v>81.790000000000006</v>
      </c>
      <c r="DB7" s="24">
        <v>81.010000000000005</v>
      </c>
      <c r="DC7" s="24">
        <v>90.42</v>
      </c>
      <c r="DD7" s="24">
        <v>90.72</v>
      </c>
      <c r="DE7" s="24">
        <v>91.07</v>
      </c>
      <c r="DF7" s="24">
        <v>90.67</v>
      </c>
      <c r="DG7" s="24">
        <v>90.62</v>
      </c>
      <c r="DH7" s="24">
        <v>95.91</v>
      </c>
      <c r="DI7" s="24">
        <v>30.8</v>
      </c>
      <c r="DJ7" s="24">
        <v>33.25</v>
      </c>
      <c r="DK7" s="24">
        <v>35.53</v>
      </c>
      <c r="DL7" s="24">
        <v>31.11</v>
      </c>
      <c r="DM7" s="24">
        <v>33.39</v>
      </c>
      <c r="DN7" s="24">
        <v>29.23</v>
      </c>
      <c r="DO7" s="24">
        <v>20.78</v>
      </c>
      <c r="DP7" s="24">
        <v>23.54</v>
      </c>
      <c r="DQ7" s="24">
        <v>25.86</v>
      </c>
      <c r="DR7" s="24">
        <v>26.9</v>
      </c>
      <c r="DS7" s="24">
        <v>41.09</v>
      </c>
      <c r="DT7" s="24">
        <v>0</v>
      </c>
      <c r="DU7" s="24">
        <v>0</v>
      </c>
      <c r="DV7" s="24">
        <v>0</v>
      </c>
      <c r="DW7" s="24">
        <v>0</v>
      </c>
      <c r="DX7" s="24">
        <v>0</v>
      </c>
      <c r="DY7" s="24">
        <v>1.37</v>
      </c>
      <c r="DZ7" s="24">
        <v>1.34</v>
      </c>
      <c r="EA7" s="24">
        <v>1.5</v>
      </c>
      <c r="EB7" s="24">
        <v>1.4</v>
      </c>
      <c r="EC7" s="24">
        <v>2.08</v>
      </c>
      <c r="ED7" s="24">
        <v>8.68</v>
      </c>
      <c r="EE7" s="24">
        <v>0.57999999999999996</v>
      </c>
      <c r="EF7" s="24">
        <v>0.38</v>
      </c>
      <c r="EG7" s="24">
        <v>0.04</v>
      </c>
      <c r="EH7" s="24">
        <v>0.38</v>
      </c>
      <c r="EI7" s="24">
        <v>0.06</v>
      </c>
      <c r="EJ7" s="24">
        <v>0.17</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2025-02-18T05:12:47Z</cp:lastPrinted>
  <dcterms:created xsi:type="dcterms:W3CDTF">2025-01-24T06:57:43Z</dcterms:created>
  <dcterms:modified xsi:type="dcterms:W3CDTF">2025-02-18T05:12:48Z</dcterms:modified>
  <cp:category/>
</cp:coreProperties>
</file>