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E:\Desktop\調査・報告\公営企業に係る経営比較分析表（令和5年度決算）の分析等について【〆切：R7.2.5】\"/>
    </mc:Choice>
  </mc:AlternateContent>
  <xr:revisionPtr revIDLastSave="0" documentId="13_ncr:1_{AF60D2FE-75BA-4439-9203-29347363ECDF}" xr6:coauthVersionLast="43" xr6:coauthVersionMax="43" xr10:uidLastSave="{00000000-0000-0000-0000-000000000000}"/>
  <workbookProtection workbookAlgorithmName="SHA-512" workbookHashValue="8OyHuuqVndJfqO8wK1v2MixzVGAIaMgvoDwAAe6eFQFWHY8/15BJdz1O/07XCYRbeqHYgaGw5ySkBdOtexQ4uQ==" workbookSaltValue="ZzBb19sMkR4hr+QFql3A6g==" workbookSpinCount="100000" lockStructure="1"/>
  <bookViews>
    <workbookView xWindow="1050" yWindow="-120" windowWidth="19560" windowHeight="117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BB10" i="4"/>
  <c r="AL10" i="4"/>
  <c r="W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<sst xmlns="http://schemas.openxmlformats.org/spreadsheetml/2006/main" count="233" uniqueCount="117">
  <si>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</si>
  <si>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</si>
  <si>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</si>
  <si>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</si>
  <si>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</si>
  <si>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</si>
  <si>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</si>
  <si>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</si>
  <si>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</si>
  <si>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</si>
  <si>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</si>
  <si>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</si>
  <si>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</si>
  <si>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</si>
  <si>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</si>
  <si>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</si>
  <si>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</si>
  <si>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</si>
  <si>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</si>
  <si>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</si>
  <si>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</si>
  <si>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</si>
  <si>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</si>
  <si>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</si>
  <si>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</si>
  <si>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</si>
  <si>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</si>
  <si>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</si>
  <si>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</si>
  <si>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</si>
  <si>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</si>
  <si>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</si>
  <si>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</si>
  <si>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</si>
  <si>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</si>
  <si>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</si>
  <si>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</si>
  <si>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</si>
  <si>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</si>
  <si>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</si>
  <si>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</si>
  <si>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</si>
  <si>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</si>
  <si>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</si>
  <si>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</si>
  <si>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</si>
  <si>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</si>
  <si>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</si>
  <si>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</si>
  <si>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</si>
  <si>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</si>
  <si>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</si>
  <si>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</si>
  <si>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</si>
  <si>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</si>
  <si>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</si>
  <si>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</si>
  <si>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</si>
  <si>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</si>
  <si>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</si>
  <si>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</si>
  <si>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</si>
  <si>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</si>
  <si>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</si>
  <si>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</si>
  <si>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</si>
  <si>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</si>
  <si>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</si>
  <si>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</si>
  <si>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</si>
  <si>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</si>
  <si>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</si>
  <si>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</si>
  <si>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</si>
  <si>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</si>
  <si>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</si>
  <si>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</si>
  <si>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</si>
  <si>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</si>
  <si>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</si>
  <si>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</si>
  <si>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</si>
  <si>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</si>
  <si>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</si>
  <si>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</si>
  <si>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</si>
  <si>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</si>
  <si>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</si>
  <si>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</si>
  <si>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</si>
  <si>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</si>
  <si>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</si>
  <si>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</si>
  <si>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</si>
  <si>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</si>
  <si>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</si>
  <si>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</si>
  <si>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</si>
  <si>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</si>
  <si>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</si>
  <si>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</si>
  <si>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</si>
  <si>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</si>
  <si>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</si>
  <si>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</si>
  <si>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</si>
  <si>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</si>
  <si>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</si>
  <si>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</si>
  <si>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</si>
  <si>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</si>
  <si>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</si>
  <si>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</si>
  <si>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</si>
  <si>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浄水処理施設については、建設後20年を経過する施設が出ていること、また、管路施設についても経年化率の高い地区があることから、両施設の設備投資について計画的な更新が必要である。
　今後、計画的な施設等更新を行うため、財源の確保を行うことが必要である。</t>
    <phoneticPr fontId="4"/>
  </si>
  <si>
    <t>　新規加入者は微増であり、高齢化等に伴う人口減少が著しいことから、それに見合った施設運営が必要と考えられるため、施設利用率を考慮した投資行動と適切な料金収入の確保に向けた使用料金の改定について検討を行う必要がある。
　また、経常経費についてもコスト削減意識を高く持ち、経費削減に向けた取組を行うとともに、県が作成した水道広域化推進プランをベースとし、他自治体の水道施設との統廃合のほか各種業務の共同化等について検討を進める必要がある。
　今年度に経営改善計画の見直しを行なっており、上記について盛り込んだ経営戦略の改定を行っている。</t>
    <rPh sb="219" eb="222">
      <t>コンネンド</t>
    </rPh>
    <rPh sb="234" eb="235">
      <t>オコナ</t>
    </rPh>
    <phoneticPr fontId="4"/>
  </si>
  <si>
    <t>　①収益的収支比率が微増となっているが、観光客の増に伴う観光施設等の使用水量の増が主な要因である。が、地方債償還金が年々増となっていることから全国平均と比較し低くなっている。
　④企業債比率は公営企業会計適用債が増加となる。また、エネルギー・食料品等物価高騰対策として基本使用料等減免を行っており、給水収益が減となったことから比率が増加となっている。R6より公営企業化となるが、公営企業運営に関連した起債が増となる予定である。
　⑤料金回収率はコロナ禍による収入減対策として基本使用料等の減免を行っているが、エネルギー・食料品等物価の高騰に伴い納付遅れがあることから減少となった。また、経年に伴う施設や管路の修繕等が増となっていることから、次年度に料金改定について検討を行う。
　⑦施設利用率については、観光客が増により一時的な利用率は増となっているが、自然減や高齢化により通年利用率は減少となっていること、また、施設の老朽化等から施設の統合を行う。それに伴い⑧有収率が増となった。</t>
    <rPh sb="10" eb="12">
      <t>ビゾウ</t>
    </rPh>
    <rPh sb="26" eb="27">
      <t>トモナ</t>
    </rPh>
    <rPh sb="28" eb="30">
      <t>カンコウ</t>
    </rPh>
    <rPh sb="30" eb="32">
      <t>シセツ</t>
    </rPh>
    <rPh sb="32" eb="33">
      <t>ナド</t>
    </rPh>
    <rPh sb="34" eb="36">
      <t>シヨウ</t>
    </rPh>
    <rPh sb="36" eb="38">
      <t>スイリョウ</t>
    </rPh>
    <rPh sb="39" eb="40">
      <t>ゾウ</t>
    </rPh>
    <rPh sb="121" eb="124">
      <t>ショクリョウヒン</t>
    </rPh>
    <rPh sb="124" eb="125">
      <t>ナド</t>
    </rPh>
    <rPh sb="129" eb="131">
      <t>タイサク</t>
    </rPh>
    <rPh sb="143" eb="144">
      <t>オコナ</t>
    </rPh>
    <rPh sb="179" eb="181">
      <t>コウエイ</t>
    </rPh>
    <rPh sb="181" eb="184">
      <t>キギョウカ</t>
    </rPh>
    <rPh sb="193" eb="195">
      <t>ウンエイ</t>
    </rPh>
    <rPh sb="320" eb="323">
      <t>ジネンド</t>
    </rPh>
    <rPh sb="332" eb="334">
      <t>ケントウ</t>
    </rPh>
    <rPh sb="335" eb="336">
      <t>オコナ</t>
    </rPh>
    <rPh sb="360" eb="363">
      <t>イチジテキ</t>
    </rPh>
    <rPh sb="364" eb="367">
      <t>リヨウリツ</t>
    </rPh>
    <rPh sb="368" eb="369">
      <t>ゾウ</t>
    </rPh>
    <rPh sb="407" eb="409">
      <t>シセツ</t>
    </rPh>
    <rPh sb="410" eb="413">
      <t>ロウキュウカ</t>
    </rPh>
    <rPh sb="413" eb="414">
      <t>ナド</t>
    </rPh>
    <rPh sb="416" eb="418">
      <t>シセツ</t>
    </rPh>
    <rPh sb="422" eb="423">
      <t>オコナ</t>
    </rPh>
    <rPh sb="428" eb="429">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</si>
</sst>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CB-47E1-BFDA-D8C4E05A211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B0CB-47E1-BFDA-D8C4E05A211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47.86</c:v>
                </c:pt>
                <c:pt idx="1">
                  <c:v>41.95</c:v>
                </c:pt>
                <c:pt idx="2">
                  <c:v>39.299999999999997</c:v>
                </c:pt>
                <c:pt idx="3">
                  <c:v>43.61</c:v>
                </c:pt>
                <c:pt idx="4">
                  <c:v>43.67</c:v>
                </c:pt>
              </c:numCache>
            </c:numRef>
          </c:val>
          <c:extLst>
            <c:ext xmlns:c16="http://schemas.microsoft.com/office/drawing/2014/chart" uri="{C3380CC4-5D6E-409C-BE32-E72D297353CC}">
              <c16:uniqueId val="{00000000-D360-4944-B6E5-66E29C5C677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D360-4944-B6E5-66E29C5C677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37-49FA-8666-1DD1DFAB9C3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37-49FA-8666-1DD1DFAB9C3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44-4DC6-A5C2-59C33873AE7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44-4DC6-A5C2-59C33873AE7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D3-4611-BB64-544D1697395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D3-4611-BB64-544D1697395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2F-4548-A395-9B673C299F1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2F-4548-A395-9B673C299F1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5034.42</c:v>
                </c:pt>
                <c:pt idx="1">
                  <c:v>5311.09</c:v>
                </c:pt>
                <c:pt idx="2">
                  <c:v>5061.13</c:v>
                </c:pt>
                <c:pt idx="3">
                  <c:v>5320.11</c:v>
                </c:pt>
                <c:pt idx="4">
                  <c:v>5836.22</c:v>
                </c:pt>
              </c:numCache>
            </c:numRef>
          </c:val>
          <c:extLst>
            <c:ext xmlns:c16="http://schemas.microsoft.com/office/drawing/2014/chart" uri="{C3380CC4-5D6E-409C-BE32-E72D297353CC}">
              <c16:uniqueId val="{00000000-9AF5-46AD-A26B-302A8B4B5BF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9AF5-46AD-A26B-302A8B4B5BF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17.399999999999999</c:v>
                </c:pt>
                <c:pt idx="1">
                  <c:v>13.33</c:v>
                </c:pt>
                <c:pt idx="2">
                  <c:v>13.48</c:v>
                </c:pt>
                <c:pt idx="3">
                  <c:v>10.93</c:v>
                </c:pt>
                <c:pt idx="4">
                  <c:v>8.99</c:v>
                </c:pt>
              </c:numCache>
            </c:numRef>
          </c:val>
          <c:extLst>
            <c:ext xmlns:c16="http://schemas.microsoft.com/office/drawing/2014/chart" uri="{C3380CC4-5D6E-409C-BE32-E72D297353CC}">
              <c16:uniqueId val="{00000000-0B82-406B-A1B6-25EB16DCDBE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0B82-406B-A1B6-25EB16DCDBE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773.49</c:v>
                </c:pt>
                <c:pt idx="1">
                  <c:v>895.29</c:v>
                </c:pt>
                <c:pt idx="2">
                  <c:v>884.97</c:v>
                </c:pt>
                <c:pt idx="3">
                  <c:v>943.32</c:v>
                </c:pt>
                <c:pt idx="4">
                  <c:v>974.95</c:v>
                </c:pt>
              </c:numCache>
            </c:numRef>
          </c:val>
          <c:extLst>
            <c:ext xmlns:c16="http://schemas.microsoft.com/office/drawing/2014/chart" uri="{C3380CC4-5D6E-409C-BE32-E72D297353CC}">
              <c16:uniqueId val="{00000000-67F9-48F0-A0A0-1C7B4F89DA5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67F9-48F0-A0A0-1C7B4F89DA5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31.23</c:v>
                </c:pt>
                <c:pt idx="1">
                  <c:v>23.49</c:v>
                </c:pt>
                <c:pt idx="2">
                  <c:v>23.49</c:v>
                </c:pt>
                <c:pt idx="3">
                  <c:v>30.33</c:v>
                </c:pt>
                <c:pt idx="4">
                  <c:v>27.71</c:v>
                </c:pt>
              </c:numCache>
            </c:numRef>
          </c:val>
          <c:extLst>
            <c:ext xmlns:c16="http://schemas.microsoft.com/office/drawing/2014/chart" uri="{C3380CC4-5D6E-409C-BE32-E72D297353CC}">
              <c16:uniqueId val="{00000000-53D4-4C2F-825C-EB075EDAE2B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53D4-4C2F-825C-EB075EDAE2B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70.47</c:v>
                </c:pt>
                <c:pt idx="1">
                  <c:v>92.79</c:v>
                </c:pt>
                <c:pt idx="2">
                  <c:v>92.79</c:v>
                </c:pt>
                <c:pt idx="3">
                  <c:v>72.64</c:v>
                </c:pt>
                <c:pt idx="4">
                  <c:v>78.13</c:v>
                </c:pt>
              </c:numCache>
            </c:numRef>
          </c:val>
          <c:extLst>
            <c:ext xmlns:c16="http://schemas.microsoft.com/office/drawing/2014/chart" uri="{C3380CC4-5D6E-409C-BE32-E72D297353CC}">
              <c16:uniqueId val="{00000000-EBEF-4D80-9C32-85B1E49A627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EBEF-4D80-9C32-85B1E49A627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H77" sqref="CH77"/>
    </sheetView>
  </sheetViews>
  <sheetFormatPr defaultColWidth="2.7109375" defaultRowHeight="13.5" x14ac:dyDescent="0.15"/>
  <cols>
    <col min="1" max="1" width="2.710937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青森県　西目屋村</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15">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D4</v>
      </c>
      <c r="X8" s="64"/>
      <c r="Y8" s="64"/>
      <c r="Z8" s="64"/>
      <c r="AA8" s="64"/>
      <c r="AB8" s="64"/>
      <c r="AC8" s="64"/>
      <c r="AD8" s="64" t="str">
        <f>データ!$M$6</f>
        <v>非設置</v>
      </c>
      <c r="AE8" s="64"/>
      <c r="AF8" s="64"/>
      <c r="AG8" s="64"/>
      <c r="AH8" s="64"/>
      <c r="AI8" s="64"/>
      <c r="AJ8" s="64"/>
      <c r="AK8" s="2"/>
      <c r="AL8" s="59">
        <f>データ!$R$6</f>
        <v>1242</v>
      </c>
      <c r="AM8" s="59"/>
      <c r="AN8" s="59"/>
      <c r="AO8" s="59"/>
      <c r="AP8" s="59"/>
      <c r="AQ8" s="59"/>
      <c r="AR8" s="59"/>
      <c r="AS8" s="59"/>
      <c r="AT8" s="35">
        <f>データ!$S$6</f>
        <v>246.02</v>
      </c>
      <c r="AU8" s="35"/>
      <c r="AV8" s="35"/>
      <c r="AW8" s="35"/>
      <c r="AX8" s="35"/>
      <c r="AY8" s="35"/>
      <c r="AZ8" s="35"/>
      <c r="BA8" s="35"/>
      <c r="BB8" s="35">
        <f>データ!$T$6</f>
        <v>5.05</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100</v>
      </c>
      <c r="Q10" s="35"/>
      <c r="R10" s="35"/>
      <c r="S10" s="35"/>
      <c r="T10" s="35"/>
      <c r="U10" s="35"/>
      <c r="V10" s="35"/>
      <c r="W10" s="59">
        <f>データ!$Q$6</f>
        <v>2200</v>
      </c>
      <c r="X10" s="59"/>
      <c r="Y10" s="59"/>
      <c r="Z10" s="59"/>
      <c r="AA10" s="59"/>
      <c r="AB10" s="59"/>
      <c r="AC10" s="59"/>
      <c r="AD10" s="2"/>
      <c r="AE10" s="2"/>
      <c r="AF10" s="2"/>
      <c r="AG10" s="2"/>
      <c r="AH10" s="2"/>
      <c r="AI10" s="2"/>
      <c r="AJ10" s="2"/>
      <c r="AK10" s="2"/>
      <c r="AL10" s="59">
        <f>データ!$U$6</f>
        <v>1236</v>
      </c>
      <c r="AM10" s="59"/>
      <c r="AN10" s="59"/>
      <c r="AO10" s="59"/>
      <c r="AP10" s="59"/>
      <c r="AQ10" s="59"/>
      <c r="AR10" s="59"/>
      <c r="AS10" s="59"/>
      <c r="AT10" s="35">
        <f>データ!$V$6</f>
        <v>0.9</v>
      </c>
      <c r="AU10" s="35"/>
      <c r="AV10" s="35"/>
      <c r="AW10" s="35"/>
      <c r="AX10" s="35"/>
      <c r="AY10" s="35"/>
      <c r="AZ10" s="35"/>
      <c r="BA10" s="35"/>
      <c r="BB10" s="35">
        <f>データ!$W$6</f>
        <v>1373.33</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116</v>
      </c>
      <c r="BM16" s="37"/>
      <c r="BN16" s="37"/>
      <c r="BO16" s="37"/>
      <c r="BP16" s="37"/>
      <c r="BQ16" s="37"/>
      <c r="BR16" s="37"/>
      <c r="BS16" s="37"/>
      <c r="BT16" s="37"/>
      <c r="BU16" s="37"/>
      <c r="BV16" s="37"/>
      <c r="BW16" s="37"/>
      <c r="BX16" s="37"/>
      <c r="BY16" s="37"/>
      <c r="BZ16" s="3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114</v>
      </c>
      <c r="BM47" s="37"/>
      <c r="BN47" s="37"/>
      <c r="BO47" s="37"/>
      <c r="BP47" s="37"/>
      <c r="BQ47" s="37"/>
      <c r="BR47" s="37"/>
      <c r="BS47" s="37"/>
      <c r="BT47" s="37"/>
      <c r="BU47" s="37"/>
      <c r="BV47" s="37"/>
      <c r="BW47" s="37"/>
      <c r="BX47" s="37"/>
      <c r="BY47" s="37"/>
      <c r="BZ47" s="3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115</v>
      </c>
      <c r="BM66" s="37"/>
      <c r="BN66" s="37"/>
      <c r="BO66" s="37"/>
      <c r="BP66" s="37"/>
      <c r="BQ66" s="37"/>
      <c r="BR66" s="37"/>
      <c r="BS66" s="37"/>
      <c r="BT66" s="37"/>
      <c r="BU66" s="37"/>
      <c r="BV66" s="37"/>
      <c r="BW66" s="37"/>
      <c r="BX66" s="37"/>
      <c r="BY66" s="37"/>
      <c r="BZ66" s="3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41</v>
      </c>
      <c r="O85" s="13" t="str">
        <f>データ!EN6</f>
        <v>【0.40】</v>
      </c>
    </row>
  </sheetData>
  <sheetProtection algorithmName="SHA-512" hashValue="aq3MiykofysvVgy66etQ+1Xdt5vmSMJ6R4tLbAsRw405YprQ2PIcMJV0k9BVKV7zv7Eghf8d5TUWMSd36Pn8Lg==" saltValue="GOIEs2VZdeLDI5dxHjjHY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5546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23434</v>
      </c>
      <c r="D6" s="20">
        <f t="shared" si="3"/>
        <v>47</v>
      </c>
      <c r="E6" s="20">
        <f t="shared" si="3"/>
        <v>1</v>
      </c>
      <c r="F6" s="20">
        <f t="shared" si="3"/>
        <v>0</v>
      </c>
      <c r="G6" s="20">
        <f t="shared" si="3"/>
        <v>0</v>
      </c>
      <c r="H6" s="20" t="str">
        <f t="shared" si="3"/>
        <v>青森県　西目屋村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2200</v>
      </c>
      <c r="R6" s="21">
        <f t="shared" si="3"/>
        <v>1242</v>
      </c>
      <c r="S6" s="21">
        <f t="shared" si="3"/>
        <v>246.02</v>
      </c>
      <c r="T6" s="21">
        <f t="shared" si="3"/>
        <v>5.05</v>
      </c>
      <c r="U6" s="21">
        <f t="shared" si="3"/>
        <v>1236</v>
      </c>
      <c r="V6" s="21">
        <f t="shared" si="3"/>
        <v>0.9</v>
      </c>
      <c r="W6" s="21">
        <f t="shared" si="3"/>
        <v>1373.33</v>
      </c>
      <c r="X6" s="22">
        <f>IF(X7="",NA(),X7)</f>
        <v>47.86</v>
      </c>
      <c r="Y6" s="22">
        <f t="shared" ref="Y6:AG6" si="4">IF(Y7="",NA(),Y7)</f>
        <v>41.95</v>
      </c>
      <c r="Z6" s="22">
        <f t="shared" si="4"/>
        <v>39.299999999999997</v>
      </c>
      <c r="AA6" s="22">
        <f t="shared" si="4"/>
        <v>43.61</v>
      </c>
      <c r="AB6" s="22">
        <f t="shared" si="4"/>
        <v>43.67</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5034.42</v>
      </c>
      <c r="BF6" s="22">
        <f t="shared" ref="BF6:BN6" si="7">IF(BF7="",NA(),BF7)</f>
        <v>5311.09</v>
      </c>
      <c r="BG6" s="22">
        <f t="shared" si="7"/>
        <v>5061.13</v>
      </c>
      <c r="BH6" s="22">
        <f t="shared" si="7"/>
        <v>5320.11</v>
      </c>
      <c r="BI6" s="22">
        <f t="shared" si="7"/>
        <v>5836.22</v>
      </c>
      <c r="BJ6" s="22">
        <f t="shared" si="7"/>
        <v>1183.92</v>
      </c>
      <c r="BK6" s="22">
        <f t="shared" si="7"/>
        <v>1128.72</v>
      </c>
      <c r="BL6" s="22">
        <f t="shared" si="7"/>
        <v>1125.25</v>
      </c>
      <c r="BM6" s="22">
        <f t="shared" si="7"/>
        <v>1157.05</v>
      </c>
      <c r="BN6" s="22">
        <f t="shared" si="7"/>
        <v>1228.8</v>
      </c>
      <c r="BO6" s="21" t="str">
        <f>IF(BO7="","",IF(BO7="-","【-】","【"&amp;SUBSTITUTE(TEXT(BO7,"#,##0.00"),"-","△")&amp;"】"))</f>
        <v>【1,045.20】</v>
      </c>
      <c r="BP6" s="22">
        <f>IF(BP7="",NA(),BP7)</f>
        <v>17.399999999999999</v>
      </c>
      <c r="BQ6" s="22">
        <f t="shared" ref="BQ6:BY6" si="8">IF(BQ7="",NA(),BQ7)</f>
        <v>13.33</v>
      </c>
      <c r="BR6" s="22">
        <f t="shared" si="8"/>
        <v>13.48</v>
      </c>
      <c r="BS6" s="22">
        <f t="shared" si="8"/>
        <v>10.93</v>
      </c>
      <c r="BT6" s="22">
        <f t="shared" si="8"/>
        <v>8.99</v>
      </c>
      <c r="BU6" s="22">
        <f t="shared" si="8"/>
        <v>42.5</v>
      </c>
      <c r="BV6" s="22">
        <f t="shared" si="8"/>
        <v>41.84</v>
      </c>
      <c r="BW6" s="22">
        <f t="shared" si="8"/>
        <v>41.44</v>
      </c>
      <c r="BX6" s="22">
        <f t="shared" si="8"/>
        <v>37.65</v>
      </c>
      <c r="BY6" s="22">
        <f t="shared" si="8"/>
        <v>37.31</v>
      </c>
      <c r="BZ6" s="21" t="str">
        <f>IF(BZ7="","",IF(BZ7="-","【-】","【"&amp;SUBSTITUTE(TEXT(BZ7,"#,##0.00"),"-","△")&amp;"】"))</f>
        <v>【49.51】</v>
      </c>
      <c r="CA6" s="22">
        <f>IF(CA7="",NA(),CA7)</f>
        <v>773.49</v>
      </c>
      <c r="CB6" s="22">
        <f t="shared" ref="CB6:CJ6" si="9">IF(CB7="",NA(),CB7)</f>
        <v>895.29</v>
      </c>
      <c r="CC6" s="22">
        <f t="shared" si="9"/>
        <v>884.97</v>
      </c>
      <c r="CD6" s="22">
        <f t="shared" si="9"/>
        <v>943.32</v>
      </c>
      <c r="CE6" s="22">
        <f t="shared" si="9"/>
        <v>974.95</v>
      </c>
      <c r="CF6" s="22">
        <f t="shared" si="9"/>
        <v>377.72</v>
      </c>
      <c r="CG6" s="22">
        <f t="shared" si="9"/>
        <v>390.47</v>
      </c>
      <c r="CH6" s="22">
        <f t="shared" si="9"/>
        <v>403.61</v>
      </c>
      <c r="CI6" s="22">
        <f t="shared" si="9"/>
        <v>442.82</v>
      </c>
      <c r="CJ6" s="22">
        <f t="shared" si="9"/>
        <v>425.76</v>
      </c>
      <c r="CK6" s="21" t="str">
        <f>IF(CK7="","",IF(CK7="-","【-】","【"&amp;SUBSTITUTE(TEXT(CK7,"#,##0.00"),"-","△")&amp;"】"))</f>
        <v>【317.14】</v>
      </c>
      <c r="CL6" s="22">
        <f>IF(CL7="",NA(),CL7)</f>
        <v>31.23</v>
      </c>
      <c r="CM6" s="22">
        <f t="shared" ref="CM6:CU6" si="10">IF(CM7="",NA(),CM7)</f>
        <v>23.49</v>
      </c>
      <c r="CN6" s="22">
        <f t="shared" si="10"/>
        <v>23.49</v>
      </c>
      <c r="CO6" s="22">
        <f t="shared" si="10"/>
        <v>30.33</v>
      </c>
      <c r="CP6" s="22">
        <f t="shared" si="10"/>
        <v>27.71</v>
      </c>
      <c r="CQ6" s="22">
        <f t="shared" si="10"/>
        <v>48.01</v>
      </c>
      <c r="CR6" s="22">
        <f t="shared" si="10"/>
        <v>49.08</v>
      </c>
      <c r="CS6" s="22">
        <f t="shared" si="10"/>
        <v>51.46</v>
      </c>
      <c r="CT6" s="22">
        <f t="shared" si="10"/>
        <v>51.84</v>
      </c>
      <c r="CU6" s="22">
        <f t="shared" si="10"/>
        <v>52.34</v>
      </c>
      <c r="CV6" s="21" t="str">
        <f>IF(CV7="","",IF(CV7="-","【-】","【"&amp;SUBSTITUTE(TEXT(CV7,"#,##0.00"),"-","△")&amp;"】"))</f>
        <v>【55.00】</v>
      </c>
      <c r="CW6" s="22">
        <f>IF(CW7="",NA(),CW7)</f>
        <v>70.47</v>
      </c>
      <c r="CX6" s="22">
        <f t="shared" ref="CX6:DF6" si="11">IF(CX7="",NA(),CX7)</f>
        <v>92.79</v>
      </c>
      <c r="CY6" s="22">
        <f t="shared" si="11"/>
        <v>92.79</v>
      </c>
      <c r="CZ6" s="22">
        <f t="shared" si="11"/>
        <v>72.64</v>
      </c>
      <c r="DA6" s="22">
        <f t="shared" si="11"/>
        <v>78.13</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23434</v>
      </c>
      <c r="D7" s="24">
        <v>47</v>
      </c>
      <c r="E7" s="24">
        <v>1</v>
      </c>
      <c r="F7" s="24">
        <v>0</v>
      </c>
      <c r="G7" s="24">
        <v>0</v>
      </c>
      <c r="H7" s="24" t="s">
        <v>96</v>
      </c>
      <c r="I7" s="24" t="s">
        <v>97</v>
      </c>
      <c r="J7" s="24" t="s">
        <v>98</v>
      </c>
      <c r="K7" s="24" t="s">
        <v>99</v>
      </c>
      <c r="L7" s="24" t="s">
        <v>100</v>
      </c>
      <c r="M7" s="24" t="s">
        <v>101</v>
      </c>
      <c r="N7" s="25" t="s">
        <v>102</v>
      </c>
      <c r="O7" s="25" t="s">
        <v>103</v>
      </c>
      <c r="P7" s="25">
        <v>100</v>
      </c>
      <c r="Q7" s="25">
        <v>2200</v>
      </c>
      <c r="R7" s="25">
        <v>1242</v>
      </c>
      <c r="S7" s="25">
        <v>246.02</v>
      </c>
      <c r="T7" s="25">
        <v>5.05</v>
      </c>
      <c r="U7" s="25">
        <v>1236</v>
      </c>
      <c r="V7" s="25">
        <v>0.9</v>
      </c>
      <c r="W7" s="25">
        <v>1373.33</v>
      </c>
      <c r="X7" s="25">
        <v>47.86</v>
      </c>
      <c r="Y7" s="25">
        <v>41.95</v>
      </c>
      <c r="Z7" s="25">
        <v>39.299999999999997</v>
      </c>
      <c r="AA7" s="25">
        <v>43.61</v>
      </c>
      <c r="AB7" s="25">
        <v>43.67</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5034.42</v>
      </c>
      <c r="BF7" s="25">
        <v>5311.09</v>
      </c>
      <c r="BG7" s="25">
        <v>5061.13</v>
      </c>
      <c r="BH7" s="25">
        <v>5320.11</v>
      </c>
      <c r="BI7" s="25">
        <v>5836.22</v>
      </c>
      <c r="BJ7" s="25">
        <v>1183.92</v>
      </c>
      <c r="BK7" s="25">
        <v>1128.72</v>
      </c>
      <c r="BL7" s="25">
        <v>1125.25</v>
      </c>
      <c r="BM7" s="25">
        <v>1157.05</v>
      </c>
      <c r="BN7" s="25">
        <v>1228.8</v>
      </c>
      <c r="BO7" s="25">
        <v>1045.2</v>
      </c>
      <c r="BP7" s="25">
        <v>17.399999999999999</v>
      </c>
      <c r="BQ7" s="25">
        <v>13.33</v>
      </c>
      <c r="BR7" s="25">
        <v>13.48</v>
      </c>
      <c r="BS7" s="25">
        <v>10.93</v>
      </c>
      <c r="BT7" s="25">
        <v>8.99</v>
      </c>
      <c r="BU7" s="25">
        <v>42.5</v>
      </c>
      <c r="BV7" s="25">
        <v>41.84</v>
      </c>
      <c r="BW7" s="25">
        <v>41.44</v>
      </c>
      <c r="BX7" s="25">
        <v>37.65</v>
      </c>
      <c r="BY7" s="25">
        <v>37.31</v>
      </c>
      <c r="BZ7" s="25">
        <v>49.51</v>
      </c>
      <c r="CA7" s="25">
        <v>773.49</v>
      </c>
      <c r="CB7" s="25">
        <v>895.29</v>
      </c>
      <c r="CC7" s="25">
        <v>884.97</v>
      </c>
      <c r="CD7" s="25">
        <v>943.32</v>
      </c>
      <c r="CE7" s="25">
        <v>974.95</v>
      </c>
      <c r="CF7" s="25">
        <v>377.72</v>
      </c>
      <c r="CG7" s="25">
        <v>390.47</v>
      </c>
      <c r="CH7" s="25">
        <v>403.61</v>
      </c>
      <c r="CI7" s="25">
        <v>442.82</v>
      </c>
      <c r="CJ7" s="25">
        <v>425.76</v>
      </c>
      <c r="CK7" s="25">
        <v>317.14</v>
      </c>
      <c r="CL7" s="25">
        <v>31.23</v>
      </c>
      <c r="CM7" s="25">
        <v>23.49</v>
      </c>
      <c r="CN7" s="25">
        <v>23.49</v>
      </c>
      <c r="CO7" s="25">
        <v>30.33</v>
      </c>
      <c r="CP7" s="25">
        <v>27.71</v>
      </c>
      <c r="CQ7" s="25">
        <v>48.01</v>
      </c>
      <c r="CR7" s="25">
        <v>49.08</v>
      </c>
      <c r="CS7" s="25">
        <v>51.46</v>
      </c>
      <c r="CT7" s="25">
        <v>51.84</v>
      </c>
      <c r="CU7" s="25">
        <v>52.34</v>
      </c>
      <c r="CV7" s="25">
        <v>55</v>
      </c>
      <c r="CW7" s="25">
        <v>70.47</v>
      </c>
      <c r="CX7" s="25">
        <v>92.79</v>
      </c>
      <c r="CY7" s="25">
        <v>92.79</v>
      </c>
      <c r="CZ7" s="25">
        <v>72.64</v>
      </c>
      <c r="DA7" s="25">
        <v>78.13</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112</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西目屋　須藤</cp:lastModifiedBy>
  <dcterms:created xsi:type="dcterms:W3CDTF">2025-01-24T06:39:23Z</dcterms:created>
  <dcterms:modified xsi:type="dcterms:W3CDTF">2025-02-04T08:18:17Z</dcterms:modified>
  <cp:category/>
</cp:coreProperties>
</file>