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yomogita\Desktop\【経営比較分析表】2023_023043_47_010\【経営比較分析表】2023_023043_47_010\"/>
    </mc:Choice>
  </mc:AlternateContent>
  <xr:revisionPtr revIDLastSave="0" documentId="13_ncr:1_{4AAAE97C-BD94-40A0-96EC-AECCC461CDBD}" xr6:coauthVersionLast="45" xr6:coauthVersionMax="45" xr10:uidLastSave="{00000000-0000-0000-0000-000000000000}"/>
  <workbookProtection workbookAlgorithmName="SHA-512" workbookHashValue="1uYQL/QHBFeu45U0CioUV6EgAgKcQOzk1SadXBIEn5YgpPltxlUU2Kri54A1nDcDaOieVYhCEsaAFGiyTCwOIg==" workbookSaltValue="PRX6G0LKm7axVv6hv6dBY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P10" i="4" s="1"/>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I85" i="4"/>
  <c r="H85" i="4"/>
  <c r="E85" i="4"/>
  <c r="AT10" i="4"/>
  <c r="AL10" i="4"/>
  <c r="W10" i="4"/>
  <c r="B10" i="4"/>
  <c r="BB8" i="4"/>
  <c r="AL8" i="4"/>
  <c r="AD8" i="4"/>
  <c r="W8" i="4"/>
  <c r="I8" i="4"/>
  <c r="B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<sst xmlns="http://schemas.openxmlformats.org/spreadsheetml/2006/main" count="233" uniqueCount="118">
  <si>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</si>
  <si>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</si>
  <si>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</si>
  <si>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</si>
  <si>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</si>
  <si>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</si>
  <si>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</si>
  <si>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</si>
  <si>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</si>
  <si>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</si>
  <si>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</si>
  <si>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</si>
  <si>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</si>
  <si>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</si>
  <si>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</si>
  <si>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</si>
  <si>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</si>
  <si>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</si>
  <si>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</si>
  <si>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</si>
  <si>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</si>
  <si>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</si>
  <si>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</si>
  <si>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</si>
  <si>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</si>
  <si>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</si>
  <si>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</si>
  <si>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</si>
  <si>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</si>
  <si>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</si>
  <si>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</si>
  <si>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</si>
  <si>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</si>
  <si>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</si>
  <si>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</si>
  <si>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</si>
  <si>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</si>
  <si>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</si>
  <si>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</si>
  <si>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</si>
  <si>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</si>
  <si>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</si>
  <si>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</si>
  <si>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</si>
  <si>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</si>
  <si>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</si>
  <si>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</si>
  <si>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</si>
  <si>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</si>
  <si>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</si>
  <si>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</si>
  <si>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</si>
  <si>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</si>
  <si>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</si>
  <si>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</si>
  <si>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</si>
  <si>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</si>
  <si>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</si>
  <si>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</si>
  <si>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</si>
  <si>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</si>
  <si>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</si>
  <si>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</si>
  <si>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</si>
  <si>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</si>
  <si>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</si>
  <si>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</si>
  <si>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</si>
  <si>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</si>
  <si>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</si>
  <si>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</si>
  <si>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</si>
  <si>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</si>
  <si>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</si>
  <si>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</si>
  <si>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</si>
  <si>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</si>
  <si>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</si>
  <si>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</si>
  <si>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</si>
  <si>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</si>
  <si>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</si>
  <si>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</si>
  <si>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</si>
  <si>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</si>
  <si>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</si>
  <si>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</si>
  <si>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</si>
  <si>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</si>
  <si>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</si>
  <si>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</si>
  <si>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</si>
  <si>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</si>
  <si>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</si>
  <si>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</si>
  <si>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</si>
  <si>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蓬田村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</si>
  <si>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</si>
  <si>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</si>
  <si>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</si>
  <si>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</si>
  <si>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</si>
  <si>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</si>
  <si>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</si>
  <si>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</si>
  <si>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</si>
  <si>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</si>
  <si>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</si>
  <si>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</si>
  <si>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</si>
  <si>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</si>
  <si>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</si>
  <si>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</si>
  <si>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</si>
  <si>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</si>
  <si>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①収益的収支比率について
令和5年度まで公営企業法適用支援委託を行っていたため、歳出が増加となり極端に下がっていたが、令和6年度からは大きな歳出は無く、例年通りの水準となる予定である。
④企業債残高隊給水収益比率について
令和5年度では打切決算の都合により年度単位での給水収益が減収となった。新規での借入はないため令和6年度からは例年通りとなり、右肩上がりとなる予定である。
⑤⑥⑦について
人口減少により、施設がオーバースペックになっていると考えられる。施設の更新時期を見越してダウンサイジングを図っていく必要がある。
⑧有収率について
令和5年度では④でもあったように打切り決算の都合により減収となっている。令和6年度からは例年通りの水準となる予定である。</t>
    <rPh sb="1" eb="4">
      <t>シュウエキテキ</t>
    </rPh>
    <rPh sb="4" eb="6">
      <t>シュウシ</t>
    </rPh>
    <rPh sb="6" eb="8">
      <t>ヒリツ</t>
    </rPh>
    <rPh sb="13" eb="15">
      <t>レイワ</t>
    </rPh>
    <rPh sb="16" eb="18">
      <t>ネンド</t>
    </rPh>
    <rPh sb="20" eb="22">
      <t>コウエイ</t>
    </rPh>
    <rPh sb="22" eb="24">
      <t>キギョウ</t>
    </rPh>
    <rPh sb="24" eb="25">
      <t>ホウ</t>
    </rPh>
    <rPh sb="25" eb="27">
      <t>テキヨウ</t>
    </rPh>
    <rPh sb="27" eb="29">
      <t>シエン</t>
    </rPh>
    <rPh sb="29" eb="31">
      <t>イタク</t>
    </rPh>
    <rPh sb="32" eb="33">
      <t>オコナ</t>
    </rPh>
    <rPh sb="40" eb="42">
      <t>サイシュツ</t>
    </rPh>
    <rPh sb="43" eb="45">
      <t>ゾウカ</t>
    </rPh>
    <rPh sb="48" eb="50">
      <t>キョクタン</t>
    </rPh>
    <rPh sb="51" eb="52">
      <t>サ</t>
    </rPh>
    <rPh sb="59" eb="61">
      <t>レイワ</t>
    </rPh>
    <rPh sb="62" eb="64">
      <t>ネンド</t>
    </rPh>
    <rPh sb="67" eb="68">
      <t>オオ</t>
    </rPh>
    <rPh sb="70" eb="72">
      <t>サイシュツ</t>
    </rPh>
    <rPh sb="73" eb="74">
      <t>ナ</t>
    </rPh>
    <rPh sb="76" eb="78">
      <t>レイネン</t>
    </rPh>
    <rPh sb="78" eb="79">
      <t>ドオ</t>
    </rPh>
    <rPh sb="81" eb="83">
      <t>スイジュン</t>
    </rPh>
    <rPh sb="86" eb="88">
      <t>ヨテイ</t>
    </rPh>
    <rPh sb="94" eb="96">
      <t>キギョウ</t>
    </rPh>
    <rPh sb="96" eb="97">
      <t>サイ</t>
    </rPh>
    <rPh sb="97" eb="99">
      <t>ザンダカ</t>
    </rPh>
    <rPh sb="99" eb="100">
      <t>タイ</t>
    </rPh>
    <rPh sb="100" eb="102">
      <t>キュウスイ</t>
    </rPh>
    <rPh sb="102" eb="104">
      <t>シュウエキ</t>
    </rPh>
    <rPh sb="104" eb="106">
      <t>ヒリツ</t>
    </rPh>
    <rPh sb="111" eb="113">
      <t>レイワ</t>
    </rPh>
    <rPh sb="114" eb="116">
      <t>ネンド</t>
    </rPh>
    <rPh sb="118" eb="120">
      <t>ウチキ</t>
    </rPh>
    <rPh sb="120" eb="122">
      <t>ケッサン</t>
    </rPh>
    <rPh sb="123" eb="125">
      <t>ツゴウ</t>
    </rPh>
    <rPh sb="128" eb="130">
      <t>ネンド</t>
    </rPh>
    <rPh sb="130" eb="132">
      <t>タンイ</t>
    </rPh>
    <rPh sb="134" eb="136">
      <t>キュウスイ</t>
    </rPh>
    <rPh sb="136" eb="138">
      <t>シュウエキ</t>
    </rPh>
    <rPh sb="139" eb="141">
      <t>ゲンシュウ</t>
    </rPh>
    <rPh sb="146" eb="148">
      <t>シンキ</t>
    </rPh>
    <rPh sb="150" eb="152">
      <t>カリイレ</t>
    </rPh>
    <rPh sb="157" eb="159">
      <t>レイワ</t>
    </rPh>
    <rPh sb="160" eb="162">
      <t>ネンド</t>
    </rPh>
    <rPh sb="165" eb="167">
      <t>レイネン</t>
    </rPh>
    <rPh sb="167" eb="168">
      <t>ドオ</t>
    </rPh>
    <rPh sb="173" eb="175">
      <t>ミギカタ</t>
    </rPh>
    <rPh sb="175" eb="176">
      <t>ア</t>
    </rPh>
    <rPh sb="181" eb="183">
      <t>ヨテイ</t>
    </rPh>
    <rPh sb="196" eb="198">
      <t>ジンコウ</t>
    </rPh>
    <rPh sb="198" eb="200">
      <t>ゲンショウ</t>
    </rPh>
    <rPh sb="204" eb="206">
      <t>シセツ</t>
    </rPh>
    <rPh sb="222" eb="223">
      <t>カンガ</t>
    </rPh>
    <rPh sb="228" eb="230">
      <t>シセツ</t>
    </rPh>
    <rPh sb="231" eb="233">
      <t>コウシン</t>
    </rPh>
    <rPh sb="233" eb="235">
      <t>ジキ</t>
    </rPh>
    <rPh sb="236" eb="238">
      <t>ミコ</t>
    </rPh>
    <rPh sb="249" eb="250">
      <t>ハカ</t>
    </rPh>
    <rPh sb="254" eb="256">
      <t>ヒツヨウ</t>
    </rPh>
    <rPh sb="262" eb="265">
      <t>ユウシュウリツ</t>
    </rPh>
    <rPh sb="270" eb="272">
      <t>レイワ</t>
    </rPh>
    <rPh sb="273" eb="275">
      <t>ネンド</t>
    </rPh>
    <rPh sb="286" eb="288">
      <t>ウチキ</t>
    </rPh>
    <rPh sb="289" eb="291">
      <t>ケッサン</t>
    </rPh>
    <rPh sb="292" eb="294">
      <t>ツゴウ</t>
    </rPh>
    <rPh sb="297" eb="299">
      <t>ゲンシュウ</t>
    </rPh>
    <rPh sb="306" eb="308">
      <t>レイワ</t>
    </rPh>
    <rPh sb="309" eb="311">
      <t>ネンド</t>
    </rPh>
    <rPh sb="314" eb="316">
      <t>レイネン</t>
    </rPh>
    <rPh sb="316" eb="317">
      <t>ドオ</t>
    </rPh>
    <rPh sb="319" eb="321">
      <t>スイジュン</t>
    </rPh>
    <rPh sb="324" eb="326">
      <t>ヨテイ</t>
    </rPh>
    <phoneticPr fontId="4"/>
  </si>
  <si>
    <t>　老朽化について、管路(ダクタイル鋳鉄管K形）に関してはひとつの基準として法定耐用年数（40年）が目処になるが、現状でまだ20年弱しか経過していないため、更新の予定はない。
　しかし、管路については、耐震化されていないため耐震化計画に沿った更新を行っていく必要がある。</t>
    <rPh sb="92" eb="94">
      <t>カンロ</t>
    </rPh>
    <rPh sb="100" eb="102">
      <t>タイシン</t>
    </rPh>
    <rPh sb="102" eb="103">
      <t>カ</t>
    </rPh>
    <rPh sb="111" eb="114">
      <t>タイシンカ</t>
    </rPh>
    <rPh sb="114" eb="116">
      <t>ケイカク</t>
    </rPh>
    <rPh sb="117" eb="118">
      <t>ソ</t>
    </rPh>
    <rPh sb="120" eb="122">
      <t>コウシン</t>
    </rPh>
    <rPh sb="123" eb="124">
      <t>オコナ</t>
    </rPh>
    <rPh sb="128" eb="130">
      <t>ヒツヨウ</t>
    </rPh>
    <phoneticPr fontId="4"/>
  </si>
  <si>
    <t xml:space="preserve">　水道料金について、県内でも高めであり、喫緊での料金値上げは予定しておらず、早急に歳入を増やすことは困難であり、歳出を抑える必要がある。
今後の歳出要因として管路更新が挙げられるが、企業債の償還が終了するまでは更新できないためまだ先になる見込みである。
経営戦略、耐震化計画に基づき、歳出の平準化、経営の健全化を目指す必要がある。
　施設利用率の向上については、施設更新時のダウンサイジングを基本に長期的に解消していく。
</t>
    <rPh sb="1" eb="3">
      <t>スイドウ</t>
    </rPh>
    <rPh sb="69" eb="71">
      <t>コンゴ</t>
    </rPh>
    <rPh sb="79" eb="81">
      <t>カンロ</t>
    </rPh>
    <rPh sb="91" eb="93">
      <t>キギョウ</t>
    </rPh>
    <rPh sb="93" eb="94">
      <t>サイ</t>
    </rPh>
    <rPh sb="95" eb="97">
      <t>ショウカン</t>
    </rPh>
    <rPh sb="98" eb="100">
      <t>シュウリョウ</t>
    </rPh>
    <rPh sb="105" eb="107">
      <t>コウシン</t>
    </rPh>
    <rPh sb="115" eb="116">
      <t>サキ</t>
    </rPh>
    <rPh sb="119" eb="121">
      <t>ミコ</t>
    </rPh>
    <rPh sb="127" eb="129">
      <t>ケイエイ</t>
    </rPh>
    <rPh sb="129" eb="131">
      <t>センリャク</t>
    </rPh>
    <rPh sb="132" eb="135">
      <t>タイシンカ</t>
    </rPh>
    <rPh sb="135" eb="137">
      <t>ケイカク</t>
    </rPh>
    <rPh sb="138" eb="139">
      <t>モト</t>
    </rPh>
    <rPh sb="142" eb="144">
      <t>サイシュツ</t>
    </rPh>
    <rPh sb="145" eb="148">
      <t>ヘイジュンカ</t>
    </rPh>
    <rPh sb="149" eb="151">
      <t>ケイエイ</t>
    </rPh>
    <rPh sb="152" eb="155">
      <t>ケンゼンカ</t>
    </rPh>
    <rPh sb="156" eb="158">
      <t>メザ</t>
    </rPh>
    <rPh sb="159" eb="1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</si>
</sst>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50-4238-9CC5-082B4FA96CA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EA50-4238-9CC5-082B4FA96CA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41.3</c:v>
                </c:pt>
                <c:pt idx="1">
                  <c:v>42.43</c:v>
                </c:pt>
                <c:pt idx="2">
                  <c:v>41.37</c:v>
                </c:pt>
                <c:pt idx="3">
                  <c:v>44.58</c:v>
                </c:pt>
                <c:pt idx="4">
                  <c:v>41.75</c:v>
                </c:pt>
              </c:numCache>
            </c:numRef>
          </c:val>
          <c:extLst>
            <c:ext xmlns:c16="http://schemas.microsoft.com/office/drawing/2014/chart" uri="{C3380CC4-5D6E-409C-BE32-E72D297353CC}">
              <c16:uniqueId val="{00000000-CFAD-4A86-BB25-E5936134D37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CFAD-4A86-BB25-E5936134D37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90.45</c:v>
                </c:pt>
                <c:pt idx="1">
                  <c:v>89.59</c:v>
                </c:pt>
                <c:pt idx="2">
                  <c:v>91.49</c:v>
                </c:pt>
                <c:pt idx="3">
                  <c:v>88.69</c:v>
                </c:pt>
                <c:pt idx="4">
                  <c:v>77.790000000000006</c:v>
                </c:pt>
              </c:numCache>
            </c:numRef>
          </c:val>
          <c:extLst>
            <c:ext xmlns:c16="http://schemas.microsoft.com/office/drawing/2014/chart" uri="{C3380CC4-5D6E-409C-BE32-E72D297353CC}">
              <c16:uniqueId val="{00000000-B55D-472B-A363-A9DEA0C9464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B55D-472B-A363-A9DEA0C9464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75.63</c:v>
                </c:pt>
                <c:pt idx="1">
                  <c:v>68.34</c:v>
                </c:pt>
                <c:pt idx="2">
                  <c:v>58.19</c:v>
                </c:pt>
                <c:pt idx="3">
                  <c:v>60.72</c:v>
                </c:pt>
                <c:pt idx="4">
                  <c:v>62.85</c:v>
                </c:pt>
              </c:numCache>
            </c:numRef>
          </c:val>
          <c:extLst>
            <c:ext xmlns:c16="http://schemas.microsoft.com/office/drawing/2014/chart" uri="{C3380CC4-5D6E-409C-BE32-E72D297353CC}">
              <c16:uniqueId val="{00000000-2BC0-4A16-8113-00F649411E5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2BC0-4A16-8113-00F649411E5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20-48CA-90B0-D22BB8BB8DC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20-48CA-90B0-D22BB8BB8DC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F1-4C82-AB0B-AC60F54504D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F1-4C82-AB0B-AC60F54504D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54-43BF-AEB4-CAE30C80E71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54-43BF-AEB4-CAE30C80E71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A2-4DCC-BFD8-5FD562FA210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A2-4DCC-BFD8-5FD562FA210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978.58</c:v>
                </c:pt>
                <c:pt idx="1">
                  <c:v>1046.98</c:v>
                </c:pt>
                <c:pt idx="2">
                  <c:v>861.98</c:v>
                </c:pt>
                <c:pt idx="3">
                  <c:v>936.34</c:v>
                </c:pt>
                <c:pt idx="4">
                  <c:v>823.07</c:v>
                </c:pt>
              </c:numCache>
            </c:numRef>
          </c:val>
          <c:extLst>
            <c:ext xmlns:c16="http://schemas.microsoft.com/office/drawing/2014/chart" uri="{C3380CC4-5D6E-409C-BE32-E72D297353CC}">
              <c16:uniqueId val="{00000000-36A8-4D75-853C-8D584E6B3E5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36A8-4D75-853C-8D584E6B3E5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55.92</c:v>
                </c:pt>
                <c:pt idx="1">
                  <c:v>48.62</c:v>
                </c:pt>
                <c:pt idx="2">
                  <c:v>45.63</c:v>
                </c:pt>
                <c:pt idx="3">
                  <c:v>34.479999999999997</c:v>
                </c:pt>
                <c:pt idx="4">
                  <c:v>38.04</c:v>
                </c:pt>
              </c:numCache>
            </c:numRef>
          </c:val>
          <c:extLst>
            <c:ext xmlns:c16="http://schemas.microsoft.com/office/drawing/2014/chart" uri="{C3380CC4-5D6E-409C-BE32-E72D297353CC}">
              <c16:uniqueId val="{00000000-F894-4EC1-8749-C96F53CC632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F894-4EC1-8749-C96F53CC632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502.62</c:v>
                </c:pt>
                <c:pt idx="1">
                  <c:v>482.07</c:v>
                </c:pt>
                <c:pt idx="2">
                  <c:v>559.83000000000004</c:v>
                </c:pt>
                <c:pt idx="3">
                  <c:v>621.33000000000004</c:v>
                </c:pt>
                <c:pt idx="4">
                  <c:v>616.67999999999995</c:v>
                </c:pt>
              </c:numCache>
            </c:numRef>
          </c:val>
          <c:extLst>
            <c:ext xmlns:c16="http://schemas.microsoft.com/office/drawing/2014/chart" uri="{C3380CC4-5D6E-409C-BE32-E72D297353CC}">
              <c16:uniqueId val="{00000000-4EE6-4D14-9D92-A8E6406D1CF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4EE6-4D14-9D92-A8E6406D1CF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49" zoomScaleNormal="100" workbookViewId="0">
      <selection activeCell="CO58" sqref="CO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蓬田村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2495</v>
      </c>
      <c r="AM8" s="36"/>
      <c r="AN8" s="36"/>
      <c r="AO8" s="36"/>
      <c r="AP8" s="36"/>
      <c r="AQ8" s="36"/>
      <c r="AR8" s="36"/>
      <c r="AS8" s="36"/>
      <c r="AT8" s="37">
        <f>データ!$S$6</f>
        <v>80.84</v>
      </c>
      <c r="AU8" s="37"/>
      <c r="AV8" s="37"/>
      <c r="AW8" s="37"/>
      <c r="AX8" s="37"/>
      <c r="AY8" s="37"/>
      <c r="AZ8" s="37"/>
      <c r="BA8" s="37"/>
      <c r="BB8" s="37">
        <f>データ!$T$6</f>
        <v>30.86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94.99</v>
      </c>
      <c r="Q10" s="37"/>
      <c r="R10" s="37"/>
      <c r="S10" s="37"/>
      <c r="T10" s="37"/>
      <c r="U10" s="37"/>
      <c r="V10" s="37"/>
      <c r="W10" s="36">
        <f>データ!$Q$6</f>
        <v>4510</v>
      </c>
      <c r="X10" s="36"/>
      <c r="Y10" s="36"/>
      <c r="Z10" s="36"/>
      <c r="AA10" s="36"/>
      <c r="AB10" s="36"/>
      <c r="AC10" s="36"/>
      <c r="AD10" s="2"/>
      <c r="AE10" s="2"/>
      <c r="AF10" s="2"/>
      <c r="AG10" s="2"/>
      <c r="AH10" s="2"/>
      <c r="AI10" s="2"/>
      <c r="AJ10" s="2"/>
      <c r="AK10" s="2"/>
      <c r="AL10" s="36">
        <f>データ!$U$6</f>
        <v>2349</v>
      </c>
      <c r="AM10" s="36"/>
      <c r="AN10" s="36"/>
      <c r="AO10" s="36"/>
      <c r="AP10" s="36"/>
      <c r="AQ10" s="36"/>
      <c r="AR10" s="36"/>
      <c r="AS10" s="36"/>
      <c r="AT10" s="37">
        <f>データ!$V$6</f>
        <v>8.5</v>
      </c>
      <c r="AU10" s="37"/>
      <c r="AV10" s="37"/>
      <c r="AW10" s="37"/>
      <c r="AX10" s="37"/>
      <c r="AY10" s="37"/>
      <c r="AZ10" s="37"/>
      <c r="BA10" s="37"/>
      <c r="BB10" s="37">
        <f>データ!$W$6</f>
        <v>276.35000000000002</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115</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116</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117</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42</v>
      </c>
      <c r="O85" s="13" t="str">
        <f>データ!EN6</f>
        <v>【0.40】</v>
      </c>
    </row>
  </sheetData>
  <sheetProtection algorithmName="SHA-512" hashValue="CDpTCBmuQhIzMXKni5pkzgovhF22oxZ7b8f6yBc3S0QtD5TLKDL8ySJZFVoNmTETqgYPwG1qHHWnDuxR3nN6hQ==" saltValue="HD6VUVKRHeq8yw2GByVFE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23043</v>
      </c>
      <c r="D6" s="20">
        <f t="shared" si="3"/>
        <v>47</v>
      </c>
      <c r="E6" s="20">
        <f t="shared" si="3"/>
        <v>1</v>
      </c>
      <c r="F6" s="20">
        <f t="shared" si="3"/>
        <v>0</v>
      </c>
      <c r="G6" s="20">
        <f t="shared" si="3"/>
        <v>0</v>
      </c>
      <c r="H6" s="20" t="str">
        <f t="shared" si="3"/>
        <v>青森県　蓬田村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94.99</v>
      </c>
      <c r="Q6" s="21">
        <f t="shared" si="3"/>
        <v>4510</v>
      </c>
      <c r="R6" s="21">
        <f t="shared" si="3"/>
        <v>2495</v>
      </c>
      <c r="S6" s="21">
        <f t="shared" si="3"/>
        <v>80.84</v>
      </c>
      <c r="T6" s="21">
        <f t="shared" si="3"/>
        <v>30.86</v>
      </c>
      <c r="U6" s="21">
        <f t="shared" si="3"/>
        <v>2349</v>
      </c>
      <c r="V6" s="21">
        <f t="shared" si="3"/>
        <v>8.5</v>
      </c>
      <c r="W6" s="21">
        <f t="shared" si="3"/>
        <v>276.35000000000002</v>
      </c>
      <c r="X6" s="22">
        <f>IF(X7="",NA(),X7)</f>
        <v>75.63</v>
      </c>
      <c r="Y6" s="22">
        <f t="shared" ref="Y6:AG6" si="4">IF(Y7="",NA(),Y7)</f>
        <v>68.34</v>
      </c>
      <c r="Z6" s="22">
        <f t="shared" si="4"/>
        <v>58.19</v>
      </c>
      <c r="AA6" s="22">
        <f t="shared" si="4"/>
        <v>60.72</v>
      </c>
      <c r="AB6" s="22">
        <f t="shared" si="4"/>
        <v>62.85</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978.58</v>
      </c>
      <c r="BF6" s="22">
        <f t="shared" ref="BF6:BN6" si="7">IF(BF7="",NA(),BF7)</f>
        <v>1046.98</v>
      </c>
      <c r="BG6" s="22">
        <f t="shared" si="7"/>
        <v>861.98</v>
      </c>
      <c r="BH6" s="22">
        <f t="shared" si="7"/>
        <v>936.34</v>
      </c>
      <c r="BI6" s="22">
        <f t="shared" si="7"/>
        <v>823.07</v>
      </c>
      <c r="BJ6" s="22">
        <f t="shared" si="7"/>
        <v>1018.52</v>
      </c>
      <c r="BK6" s="22">
        <f t="shared" si="7"/>
        <v>949.61</v>
      </c>
      <c r="BL6" s="22">
        <f t="shared" si="7"/>
        <v>918.84</v>
      </c>
      <c r="BM6" s="22">
        <f t="shared" si="7"/>
        <v>955.49</v>
      </c>
      <c r="BN6" s="22">
        <f t="shared" si="7"/>
        <v>1017.9</v>
      </c>
      <c r="BO6" s="21" t="str">
        <f>IF(BO7="","",IF(BO7="-","【-】","【"&amp;SUBSTITUTE(TEXT(BO7,"#,##0.00"),"-","△")&amp;"】"))</f>
        <v>【1,045.20】</v>
      </c>
      <c r="BP6" s="22">
        <f>IF(BP7="",NA(),BP7)</f>
        <v>55.92</v>
      </c>
      <c r="BQ6" s="22">
        <f t="shared" ref="BQ6:BY6" si="8">IF(BQ7="",NA(),BQ7)</f>
        <v>48.62</v>
      </c>
      <c r="BR6" s="22">
        <f t="shared" si="8"/>
        <v>45.63</v>
      </c>
      <c r="BS6" s="22">
        <f t="shared" si="8"/>
        <v>34.479999999999997</v>
      </c>
      <c r="BT6" s="22">
        <f t="shared" si="8"/>
        <v>38.04</v>
      </c>
      <c r="BU6" s="22">
        <f t="shared" si="8"/>
        <v>58.79</v>
      </c>
      <c r="BV6" s="22">
        <f t="shared" si="8"/>
        <v>58.41</v>
      </c>
      <c r="BW6" s="22">
        <f t="shared" si="8"/>
        <v>58.27</v>
      </c>
      <c r="BX6" s="22">
        <f t="shared" si="8"/>
        <v>55.15</v>
      </c>
      <c r="BY6" s="22">
        <f t="shared" si="8"/>
        <v>53.95</v>
      </c>
      <c r="BZ6" s="21" t="str">
        <f>IF(BZ7="","",IF(BZ7="-","【-】","【"&amp;SUBSTITUTE(TEXT(BZ7,"#,##0.00"),"-","△")&amp;"】"))</f>
        <v>【49.51】</v>
      </c>
      <c r="CA6" s="22">
        <f>IF(CA7="",NA(),CA7)</f>
        <v>502.62</v>
      </c>
      <c r="CB6" s="22">
        <f t="shared" ref="CB6:CJ6" si="9">IF(CB7="",NA(),CB7)</f>
        <v>482.07</v>
      </c>
      <c r="CC6" s="22">
        <f t="shared" si="9"/>
        <v>559.83000000000004</v>
      </c>
      <c r="CD6" s="22">
        <f t="shared" si="9"/>
        <v>621.33000000000004</v>
      </c>
      <c r="CE6" s="22">
        <f t="shared" si="9"/>
        <v>616.67999999999995</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41.3</v>
      </c>
      <c r="CM6" s="22">
        <f t="shared" ref="CM6:CU6" si="10">IF(CM7="",NA(),CM7)</f>
        <v>42.43</v>
      </c>
      <c r="CN6" s="22">
        <f t="shared" si="10"/>
        <v>41.37</v>
      </c>
      <c r="CO6" s="22">
        <f t="shared" si="10"/>
        <v>44.58</v>
      </c>
      <c r="CP6" s="22">
        <f t="shared" si="10"/>
        <v>41.75</v>
      </c>
      <c r="CQ6" s="22">
        <f t="shared" si="10"/>
        <v>56.04</v>
      </c>
      <c r="CR6" s="22">
        <f t="shared" si="10"/>
        <v>58.52</v>
      </c>
      <c r="CS6" s="22">
        <f t="shared" si="10"/>
        <v>58.88</v>
      </c>
      <c r="CT6" s="22">
        <f t="shared" si="10"/>
        <v>58.16</v>
      </c>
      <c r="CU6" s="22">
        <f t="shared" si="10"/>
        <v>55.9</v>
      </c>
      <c r="CV6" s="21" t="str">
        <f>IF(CV7="","",IF(CV7="-","【-】","【"&amp;SUBSTITUTE(TEXT(CV7,"#,##0.00"),"-","△")&amp;"】"))</f>
        <v>【55.00】</v>
      </c>
      <c r="CW6" s="22">
        <f>IF(CW7="",NA(),CW7)</f>
        <v>90.45</v>
      </c>
      <c r="CX6" s="22">
        <f t="shared" ref="CX6:DF6" si="11">IF(CX7="",NA(),CX7)</f>
        <v>89.59</v>
      </c>
      <c r="CY6" s="22">
        <f t="shared" si="11"/>
        <v>91.49</v>
      </c>
      <c r="CZ6" s="22">
        <f t="shared" si="11"/>
        <v>88.69</v>
      </c>
      <c r="DA6" s="22">
        <f t="shared" si="11"/>
        <v>77.790000000000006</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23043</v>
      </c>
      <c r="D7" s="24">
        <v>47</v>
      </c>
      <c r="E7" s="24">
        <v>1</v>
      </c>
      <c r="F7" s="24">
        <v>0</v>
      </c>
      <c r="G7" s="24">
        <v>0</v>
      </c>
      <c r="H7" s="24" t="s">
        <v>96</v>
      </c>
      <c r="I7" s="24" t="s">
        <v>97</v>
      </c>
      <c r="J7" s="24" t="s">
        <v>98</v>
      </c>
      <c r="K7" s="24" t="s">
        <v>99</v>
      </c>
      <c r="L7" s="24" t="s">
        <v>100</v>
      </c>
      <c r="M7" s="24" t="s">
        <v>101</v>
      </c>
      <c r="N7" s="25" t="s">
        <v>102</v>
      </c>
      <c r="O7" s="25" t="s">
        <v>103</v>
      </c>
      <c r="P7" s="25">
        <v>94.99</v>
      </c>
      <c r="Q7" s="25">
        <v>4510</v>
      </c>
      <c r="R7" s="25">
        <v>2495</v>
      </c>
      <c r="S7" s="25">
        <v>80.84</v>
      </c>
      <c r="T7" s="25">
        <v>30.86</v>
      </c>
      <c r="U7" s="25">
        <v>2349</v>
      </c>
      <c r="V7" s="25">
        <v>8.5</v>
      </c>
      <c r="W7" s="25">
        <v>276.35000000000002</v>
      </c>
      <c r="X7" s="25">
        <v>75.63</v>
      </c>
      <c r="Y7" s="25">
        <v>68.34</v>
      </c>
      <c r="Z7" s="25">
        <v>58.19</v>
      </c>
      <c r="AA7" s="25">
        <v>60.72</v>
      </c>
      <c r="AB7" s="25">
        <v>62.85</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978.58</v>
      </c>
      <c r="BF7" s="25">
        <v>1046.98</v>
      </c>
      <c r="BG7" s="25">
        <v>861.98</v>
      </c>
      <c r="BH7" s="25">
        <v>936.34</v>
      </c>
      <c r="BI7" s="25">
        <v>823.07</v>
      </c>
      <c r="BJ7" s="25">
        <v>1018.52</v>
      </c>
      <c r="BK7" s="25">
        <v>949.61</v>
      </c>
      <c r="BL7" s="25">
        <v>918.84</v>
      </c>
      <c r="BM7" s="25">
        <v>955.49</v>
      </c>
      <c r="BN7" s="25">
        <v>1017.9</v>
      </c>
      <c r="BO7" s="25">
        <v>1045.2</v>
      </c>
      <c r="BP7" s="25">
        <v>55.92</v>
      </c>
      <c r="BQ7" s="25">
        <v>48.62</v>
      </c>
      <c r="BR7" s="25">
        <v>45.63</v>
      </c>
      <c r="BS7" s="25">
        <v>34.479999999999997</v>
      </c>
      <c r="BT7" s="25">
        <v>38.04</v>
      </c>
      <c r="BU7" s="25">
        <v>58.79</v>
      </c>
      <c r="BV7" s="25">
        <v>58.41</v>
      </c>
      <c r="BW7" s="25">
        <v>58.27</v>
      </c>
      <c r="BX7" s="25">
        <v>55.15</v>
      </c>
      <c r="BY7" s="25">
        <v>53.95</v>
      </c>
      <c r="BZ7" s="25">
        <v>49.51</v>
      </c>
      <c r="CA7" s="25">
        <v>502.62</v>
      </c>
      <c r="CB7" s="25">
        <v>482.07</v>
      </c>
      <c r="CC7" s="25">
        <v>559.83000000000004</v>
      </c>
      <c r="CD7" s="25">
        <v>621.33000000000004</v>
      </c>
      <c r="CE7" s="25">
        <v>616.67999999999995</v>
      </c>
      <c r="CF7" s="25">
        <v>298.25</v>
      </c>
      <c r="CG7" s="25">
        <v>303.27999999999997</v>
      </c>
      <c r="CH7" s="25">
        <v>303.81</v>
      </c>
      <c r="CI7" s="25">
        <v>310.26</v>
      </c>
      <c r="CJ7" s="25">
        <v>318.99</v>
      </c>
      <c r="CK7" s="25">
        <v>317.14</v>
      </c>
      <c r="CL7" s="25">
        <v>41.3</v>
      </c>
      <c r="CM7" s="25">
        <v>42.43</v>
      </c>
      <c r="CN7" s="25">
        <v>41.37</v>
      </c>
      <c r="CO7" s="25">
        <v>44.58</v>
      </c>
      <c r="CP7" s="25">
        <v>41.75</v>
      </c>
      <c r="CQ7" s="25">
        <v>56.04</v>
      </c>
      <c r="CR7" s="25">
        <v>58.52</v>
      </c>
      <c r="CS7" s="25">
        <v>58.88</v>
      </c>
      <c r="CT7" s="25">
        <v>58.16</v>
      </c>
      <c r="CU7" s="25">
        <v>55.9</v>
      </c>
      <c r="CV7" s="25">
        <v>55</v>
      </c>
      <c r="CW7" s="25">
        <v>90.45</v>
      </c>
      <c r="CX7" s="25">
        <v>89.59</v>
      </c>
      <c r="CY7" s="25">
        <v>91.49</v>
      </c>
      <c r="CZ7" s="25">
        <v>88.69</v>
      </c>
      <c r="DA7" s="25">
        <v>77.790000000000006</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112</v>
      </c>
      <c r="D13" t="s">
        <v>113</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2025-01-24T06:39:22Z</dcterms:created>
  <dcterms:modified xsi:type="dcterms:W3CDTF">2025-02-04T08:14:26Z</dcterms:modified>
  <cp:category/>
</cp:coreProperties>
</file>