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10_平川市\"/>
    </mc:Choice>
  </mc:AlternateContent>
  <xr:revisionPtr revIDLastSave="0" documentId="13_ncr:1_{4B3AEE36-8C19-461E-8762-155BC323F0D4}" xr6:coauthVersionLast="47" xr6:coauthVersionMax="47" xr10:uidLastSave="{00000000-0000-0000-0000-000000000000}"/>
  <workbookProtection workbookAlgorithmName="SHA-512" workbookHashValue="cNnV1LVtQ3PEPUaihj+od62fKDmXV/vZpEwgBxH8V2qI5yG3wGsMp2tGi2y2EI2X6QMQX7qv+o3fC6NHSK1OKA==" workbookSaltValue="l2umgFZcBj67AvQ6lvFm0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G85" i="4"/>
  <c r="F85" i="4"/>
  <c r="E85" i="4"/>
  <c r="AT10" i="4"/>
  <c r="AL10" i="4"/>
  <c r="I10" i="4"/>
  <c r="AL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<sst xmlns="http://schemas.openxmlformats.org/spreadsheetml/2006/main" count="253" uniqueCount="116">
  <si>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</si>
  <si>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</si>
  <si>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</si>
  <si>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</si>
  <si>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</si>
  <si>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</si>
  <si>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</si>
  <si>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</si>
  <si>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</si>
  <si>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</si>
  <si>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</si>
  <si>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</si>
  <si>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</si>
  <si>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</si>
  <si>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</si>
  <si>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</si>
  <si>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</si>
  <si>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</si>
  <si>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</si>
  <si>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</si>
  <si>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</si>
  <si>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</si>
  <si>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</si>
  <si>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</si>
  <si>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</si>
  <si>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</si>
  <si>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</si>
  <si>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</si>
  <si>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</si>
  <si>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</si>
  <si>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</si>
  <si>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</si>
  <si>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</si>
  <si>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</si>
  <si>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</si>
  <si>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</si>
  <si>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</si>
  <si>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</si>
  <si>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</si>
  <si>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</si>
  <si>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</si>
  <si>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</si>
  <si>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</si>
  <si>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</si>
  <si>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</si>
  <si>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</si>
  <si>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</si>
  <si>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</si>
  <si>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</si>
  <si>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</si>
  <si>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</si>
  <si>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</si>
  <si>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</si>
  <si>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</si>
  <si>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</si>
  <si>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</si>
  <si>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</si>
  <si>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</si>
  <si>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</si>
  <si>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</si>
  <si>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</si>
  <si>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</si>
  <si>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</si>
  <si>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</si>
  <si>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</si>
  <si>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</si>
  <si>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</si>
  <si>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</si>
  <si>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</si>
  <si>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</si>
  <si>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</si>
  <si>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</si>
  <si>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</si>
  <si>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</si>
  <si>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</si>
  <si>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</si>
  <si>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</si>
  <si>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</si>
  <si>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</si>
  <si>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</si>
  <si>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</si>
  <si>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</si>
  <si>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</si>
  <si>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</si>
  <si>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</si>
  <si>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</si>
  <si>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</si>
  <si>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</si>
  <si>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</si>
  <si>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</si>
  <si>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</si>
  <si>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</si>
  <si>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</si>
  <si>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</si>
  <si>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</si>
  <si>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</si>
  <si>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</si>
  <si>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</si>
  <si>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</si>
  <si>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</si>
  <si>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</si>
  <si>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</si>
  <si>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</si>
  <si>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</si>
  <si>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</si>
  <si>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</si>
  <si>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</si>
  <si>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</si>
  <si>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</si>
  <si>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</si>
  <si>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</si>
  <si>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</si>
  <si>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</si>
  <si>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減価償却終了により、有形固定資産減価償却率が最大となり、法定耐用年数に達している資産が多い。
　今後、浄化槽の重大な故障等を未然に防ぐため、計画的な点検を検討し、早期修繕に努める必要がある。
　</t>
    <rPh sb="23" eb="25">
      <t>サイダイ</t>
    </rPh>
    <rPh sb="87" eb="88">
      <t>ツト</t>
    </rPh>
    <phoneticPr fontId="4"/>
  </si>
  <si>
    <t>　今後も人口減少による使用料の減収は避けられず、厳しい経営状況が続くと考えられるため、料金の適正化等、経営改善を実施する。
　また、計画的な点検により早期修繕を行うことで長寿命化を図り、突発的な経費が発生することのないよう、計画的な維持修繕に努める。</t>
    <rPh sb="29" eb="31">
      <t>ジョウキョウ</t>
    </rPh>
    <phoneticPr fontId="4"/>
  </si>
  <si>
    <t>　経常収支比率について、今年度も100％を上回っているが、減価償却終了により資本費減となっているものの、依然、使用料収入では経費を賄えておらず、一般会計からの繰入金に依存している。
　企業債残高対事業規模比率については、企業債残高はR1より一般会計において負担することと定めているため、皆減した。
　経費回収率については、令和2年度以降、減価償却費を含め、年々経費が減少していることにより、回収率が増加傾向となっている。
　汚水処理原価については、経費回収率と同様、年々経費が減少していることにより、原価が減少傾向となっている。
　施設利用率については、区域内人口が減少傾向にあるものの、世帯数の増減がないため、例年、同程度となっている。
　水洗化率については、水質保全の観点から100％となっている。
　なお、今年度、累積欠損金比率がわずかに解消されたが、経常収支で生じた純利益が累積欠損金額に比べてかなり少額であったため、経常収支比率の改善に比べて累積欠損金比率は改善されておらず、依然として類似団体の累積欠損金比率を大きく上回っている。区域内人口の減少のため、今後、料金収入の増加は見込めないが、料金改定の検討や汚水処理費の削減に努め、事業を継続していく。</t>
    <rPh sb="150" eb="152">
      <t>ケイヒ</t>
    </rPh>
    <rPh sb="152" eb="154">
      <t>カイシュウ</t>
    </rPh>
    <rPh sb="154" eb="155">
      <t>リツ</t>
    </rPh>
    <rPh sb="161" eb="163">
      <t>レイワ</t>
    </rPh>
    <rPh sb="164" eb="166">
      <t>ネンド</t>
    </rPh>
    <rPh sb="166" eb="168">
      <t>イコウ</t>
    </rPh>
    <rPh sb="169" eb="171">
      <t>ゲンカ</t>
    </rPh>
    <rPh sb="171" eb="173">
      <t>ショウキャク</t>
    </rPh>
    <rPh sb="173" eb="174">
      <t>ヒ</t>
    </rPh>
    <rPh sb="175" eb="176">
      <t>フク</t>
    </rPh>
    <rPh sb="178" eb="180">
      <t>ネンネン</t>
    </rPh>
    <rPh sb="180" eb="182">
      <t>ケイヒ</t>
    </rPh>
    <rPh sb="183" eb="185">
      <t>ゲンショウ</t>
    </rPh>
    <rPh sb="195" eb="197">
      <t>カイシュウ</t>
    </rPh>
    <rPh sb="197" eb="198">
      <t>リツ</t>
    </rPh>
    <rPh sb="199" eb="201">
      <t>ゾウカ</t>
    </rPh>
    <rPh sb="201" eb="203">
      <t>ケイコウ</t>
    </rPh>
    <rPh sb="212" eb="214">
      <t>オスイ</t>
    </rPh>
    <rPh sb="214" eb="216">
      <t>ショリ</t>
    </rPh>
    <rPh sb="216" eb="218">
      <t>ゲンカ</t>
    </rPh>
    <rPh sb="224" eb="226">
      <t>ケイヒ</t>
    </rPh>
    <rPh sb="226" eb="228">
      <t>カイシュウ</t>
    </rPh>
    <rPh sb="228" eb="229">
      <t>リツ</t>
    </rPh>
    <rPh sb="230" eb="232">
      <t>ドウヨウ</t>
    </rPh>
    <rPh sb="233" eb="235">
      <t>ネンネン</t>
    </rPh>
    <rPh sb="235" eb="237">
      <t>ケイヒ</t>
    </rPh>
    <rPh sb="238" eb="240">
      <t>ゲンショウ</t>
    </rPh>
    <rPh sb="250" eb="252">
      <t>ゲンカ</t>
    </rPh>
    <rPh sb="253" eb="255">
      <t>ゲンショウ</t>
    </rPh>
    <rPh sb="255" eb="257">
      <t>ケイコウ</t>
    </rPh>
    <rPh sb="266" eb="268">
      <t>シセツ</t>
    </rPh>
    <rPh sb="268" eb="270">
      <t>リヨウ</t>
    </rPh>
    <rPh sb="270" eb="271">
      <t>リツ</t>
    </rPh>
    <rPh sb="277" eb="280">
      <t>クイキナイ</t>
    </rPh>
    <rPh sb="280" eb="282">
      <t>ジンコウ</t>
    </rPh>
    <rPh sb="283" eb="285">
      <t>ゲンショウ</t>
    </rPh>
    <rPh sb="285" eb="287">
      <t>ケイコウ</t>
    </rPh>
    <rPh sb="372" eb="374">
      <t>カイショウ</t>
    </rPh>
    <rPh sb="379" eb="381">
      <t>ケイジョウ</t>
    </rPh>
    <rPh sb="381" eb="383">
      <t>シュウシ</t>
    </rPh>
    <rPh sb="384" eb="385">
      <t>ショウ</t>
    </rPh>
    <rPh sb="387" eb="390">
      <t>ジュンリエキ</t>
    </rPh>
    <rPh sb="391" eb="393">
      <t>ルイセキ</t>
    </rPh>
    <rPh sb="393" eb="395">
      <t>ケッソン</t>
    </rPh>
    <rPh sb="404" eb="406">
      <t>ショウガク</t>
    </rPh>
    <rPh sb="413" eb="415">
      <t>ケイジョウ</t>
    </rPh>
    <rPh sb="415" eb="417">
      <t>シュウシ</t>
    </rPh>
    <rPh sb="417" eb="419">
      <t>ヒリツ</t>
    </rPh>
    <rPh sb="420" eb="422">
      <t>カイゼン</t>
    </rPh>
    <rPh sb="423" eb="424">
      <t>クラ</t>
    </rPh>
    <rPh sb="426" eb="428">
      <t>ルイセキ</t>
    </rPh>
    <rPh sb="428" eb="430">
      <t>ケッソン</t>
    </rPh>
    <rPh sb="430" eb="431">
      <t>キン</t>
    </rPh>
    <rPh sb="431" eb="433">
      <t>ヒリツ</t>
    </rPh>
    <rPh sb="434" eb="436">
      <t>カイゼン</t>
    </rPh>
    <rPh sb="471" eb="474">
      <t>クイキナイ</t>
    </rPh>
    <rPh sb="474" eb="476">
      <t>ジンコウ</t>
    </rPh>
    <rPh sb="477" eb="479">
      <t>ゲンショウ</t>
    </rPh>
    <rPh sb="486" eb="488">
      <t>リョウキン</t>
    </rPh>
    <rPh sb="488" eb="490">
      <t>シュウニュウ</t>
    </rPh>
    <rPh sb="491" eb="493">
      <t>ゾウカ</t>
    </rPh>
    <rPh sb="494" eb="496">
      <t>ミコ</t>
    </rPh>
    <rPh sb="509" eb="511">
      <t>オスイ</t>
    </rPh>
    <rPh sb="511" eb="513">
      <t>ショリ</t>
    </rPh>
    <rPh sb="513" eb="514">
      <t>ヒ</t>
    </rPh>
    <rPh sb="515" eb="517">
      <t>サクゲン</t>
    </rPh>
    <rPh sb="518" eb="519">
      <t>ツト</t>
    </rPh>
    <rPh sb="521" eb="523">
      <t>ジギョウ</t>
    </rPh>
    <rPh sb="524" eb="526">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</si>
</sst>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74-4A04-80D5-6124B1164EC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74-4A04-80D5-6124B1164EC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40.909999999999997</c:v>
                </c:pt>
                <c:pt idx="1">
                  <c:v>40.909999999999997</c:v>
                </c:pt>
                <c:pt idx="2">
                  <c:v>36.36</c:v>
                </c:pt>
                <c:pt idx="3">
                  <c:v>36.36</c:v>
                </c:pt>
                <c:pt idx="4">
                  <c:v>36.36</c:v>
                </c:pt>
              </c:numCache>
            </c:numRef>
          </c:val>
          <c:extLst>
            <c:ext xmlns:c16="http://schemas.microsoft.com/office/drawing/2014/chart" uri="{C3380CC4-5D6E-409C-BE32-E72D297353CC}">
              <c16:uniqueId val="{00000000-AA4C-4701-AEED-B015B11F267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55.96</c:v>
                </c:pt>
                <c:pt idx="1">
                  <c:v>58.19</c:v>
                </c:pt>
                <c:pt idx="2">
                  <c:v>56.52</c:v>
                </c:pt>
                <c:pt idx="3">
                  <c:v>88.45</c:v>
                </c:pt>
                <c:pt idx="4">
                  <c:v>54.08</c:v>
                </c:pt>
              </c:numCache>
            </c:numRef>
          </c:val>
          <c:smooth val="0"/>
          <c:extLst>
            <c:ext xmlns:c16="http://schemas.microsoft.com/office/drawing/2014/chart" uri="{C3380CC4-5D6E-409C-BE32-E72D297353CC}">
              <c16:uniqueId val="{00000001-AA4C-4701-AEED-B015B11F267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CF8-426C-89B1-B074A4D1276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60.12</c:v>
                </c:pt>
                <c:pt idx="1">
                  <c:v>87.8</c:v>
                </c:pt>
                <c:pt idx="2">
                  <c:v>88.43</c:v>
                </c:pt>
                <c:pt idx="3">
                  <c:v>90.34</c:v>
                </c:pt>
                <c:pt idx="4">
                  <c:v>90.57</c:v>
                </c:pt>
              </c:numCache>
            </c:numRef>
          </c:val>
          <c:smooth val="0"/>
          <c:extLst>
            <c:ext xmlns:c16="http://schemas.microsoft.com/office/drawing/2014/chart" uri="{C3380CC4-5D6E-409C-BE32-E72D297353CC}">
              <c16:uniqueId val="{00000001-5CF8-426C-89B1-B074A4D1276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66.790000000000006</c:v>
                </c:pt>
                <c:pt idx="1">
                  <c:v>84.19</c:v>
                </c:pt>
                <c:pt idx="2">
                  <c:v>103.05</c:v>
                </c:pt>
                <c:pt idx="3">
                  <c:v>103.44</c:v>
                </c:pt>
                <c:pt idx="4">
                  <c:v>112.59</c:v>
                </c:pt>
              </c:numCache>
            </c:numRef>
          </c:val>
          <c:extLst>
            <c:ext xmlns:c16="http://schemas.microsoft.com/office/drawing/2014/chart" uri="{C3380CC4-5D6E-409C-BE32-E72D297353CC}">
              <c16:uniqueId val="{00000000-F503-4C77-B3E6-B821F157E4B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93.76</c:v>
                </c:pt>
                <c:pt idx="1">
                  <c:v>99.03</c:v>
                </c:pt>
                <c:pt idx="2">
                  <c:v>100.41</c:v>
                </c:pt>
                <c:pt idx="3">
                  <c:v>100.17</c:v>
                </c:pt>
                <c:pt idx="4">
                  <c:v>96.95</c:v>
                </c:pt>
              </c:numCache>
            </c:numRef>
          </c:val>
          <c:smooth val="0"/>
          <c:extLst>
            <c:ext xmlns:c16="http://schemas.microsoft.com/office/drawing/2014/chart" uri="{C3380CC4-5D6E-409C-BE32-E72D297353CC}">
              <c16:uniqueId val="{00000001-F503-4C77-B3E6-B821F157E4B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86.68</c:v>
                </c:pt>
                <c:pt idx="1">
                  <c:v>93.9</c:v>
                </c:pt>
                <c:pt idx="2">
                  <c:v>94.99</c:v>
                </c:pt>
                <c:pt idx="3">
                  <c:v>95</c:v>
                </c:pt>
                <c:pt idx="4">
                  <c:v>95</c:v>
                </c:pt>
              </c:numCache>
            </c:numRef>
          </c:val>
          <c:extLst>
            <c:ext xmlns:c16="http://schemas.microsoft.com/office/drawing/2014/chart" uri="{C3380CC4-5D6E-409C-BE32-E72D297353CC}">
              <c16:uniqueId val="{00000000-2174-494C-8032-9274C81D33F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16.63</c:v>
                </c:pt>
                <c:pt idx="1">
                  <c:v>15.74</c:v>
                </c:pt>
                <c:pt idx="2">
                  <c:v>21.02</c:v>
                </c:pt>
                <c:pt idx="3">
                  <c:v>24.31</c:v>
                </c:pt>
                <c:pt idx="4">
                  <c:v>26.92</c:v>
                </c:pt>
              </c:numCache>
            </c:numRef>
          </c:val>
          <c:smooth val="0"/>
          <c:extLst>
            <c:ext xmlns:c16="http://schemas.microsoft.com/office/drawing/2014/chart" uri="{C3380CC4-5D6E-409C-BE32-E72D297353CC}">
              <c16:uniqueId val="{00000001-2174-494C-8032-9274C81D33F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B6-4B4B-B20A-3776D70EC93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EB6-4B4B-B20A-3776D70EC93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2363.0500000000002</c:v>
                </c:pt>
                <c:pt idx="1">
                  <c:v>2475.9499999999998</c:v>
                </c:pt>
                <c:pt idx="2">
                  <c:v>2713.24</c:v>
                </c:pt>
                <c:pt idx="3">
                  <c:v>2703.43</c:v>
                </c:pt>
                <c:pt idx="4">
                  <c:v>2682.27</c:v>
                </c:pt>
              </c:numCache>
            </c:numRef>
          </c:val>
          <c:extLst>
            <c:ext xmlns:c16="http://schemas.microsoft.com/office/drawing/2014/chart" uri="{C3380CC4-5D6E-409C-BE32-E72D297353CC}">
              <c16:uniqueId val="{00000000-79CE-49D5-AC58-889875A6D78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173.09</c:v>
                </c:pt>
                <c:pt idx="1">
                  <c:v>74.239999999999995</c:v>
                </c:pt>
                <c:pt idx="2">
                  <c:v>83.92</c:v>
                </c:pt>
                <c:pt idx="3">
                  <c:v>89.31</c:v>
                </c:pt>
                <c:pt idx="4">
                  <c:v>91.33</c:v>
                </c:pt>
              </c:numCache>
            </c:numRef>
          </c:val>
          <c:smooth val="0"/>
          <c:extLst>
            <c:ext xmlns:c16="http://schemas.microsoft.com/office/drawing/2014/chart" uri="{C3380CC4-5D6E-409C-BE32-E72D297353CC}">
              <c16:uniqueId val="{00000001-79CE-49D5-AC58-889875A6D78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170.69</c:v>
                </c:pt>
                <c:pt idx="1">
                  <c:v>389.7</c:v>
                </c:pt>
                <c:pt idx="2">
                  <c:v>429.8</c:v>
                </c:pt>
                <c:pt idx="3">
                  <c:v>425.49</c:v>
                </c:pt>
                <c:pt idx="4">
                  <c:v>432.24</c:v>
                </c:pt>
              </c:numCache>
            </c:numRef>
          </c:val>
          <c:extLst>
            <c:ext xmlns:c16="http://schemas.microsoft.com/office/drawing/2014/chart" uri="{C3380CC4-5D6E-409C-BE32-E72D297353CC}">
              <c16:uniqueId val="{00000000-EA81-4D12-82BA-B85A934960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117.39</c:v>
                </c:pt>
                <c:pt idx="1">
                  <c:v>100.47</c:v>
                </c:pt>
                <c:pt idx="2">
                  <c:v>122.71</c:v>
                </c:pt>
                <c:pt idx="3">
                  <c:v>138.19999999999999</c:v>
                </c:pt>
                <c:pt idx="4">
                  <c:v>126.97</c:v>
                </c:pt>
              </c:numCache>
            </c:numRef>
          </c:val>
          <c:smooth val="0"/>
          <c:extLst>
            <c:ext xmlns:c16="http://schemas.microsoft.com/office/drawing/2014/chart" uri="{C3380CC4-5D6E-409C-BE32-E72D297353CC}">
              <c16:uniqueId val="{00000001-EA81-4D12-82BA-B85A934960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A3-470B-94D1-199D1F6852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421.25</c:v>
                </c:pt>
                <c:pt idx="1">
                  <c:v>294.27</c:v>
                </c:pt>
                <c:pt idx="2">
                  <c:v>294.08999999999997</c:v>
                </c:pt>
                <c:pt idx="3">
                  <c:v>294.08999999999997</c:v>
                </c:pt>
                <c:pt idx="4">
                  <c:v>338.47</c:v>
                </c:pt>
              </c:numCache>
            </c:numRef>
          </c:val>
          <c:smooth val="0"/>
          <c:extLst>
            <c:ext xmlns:c16="http://schemas.microsoft.com/office/drawing/2014/chart" uri="{C3380CC4-5D6E-409C-BE32-E72D297353CC}">
              <c16:uniqueId val="{00000001-18A3-470B-94D1-199D1F6852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21.05</c:v>
                </c:pt>
                <c:pt idx="1">
                  <c:v>18.79</c:v>
                </c:pt>
                <c:pt idx="2">
                  <c:v>29.27</c:v>
                </c:pt>
                <c:pt idx="3">
                  <c:v>36.69</c:v>
                </c:pt>
                <c:pt idx="4">
                  <c:v>38.19</c:v>
                </c:pt>
              </c:numCache>
            </c:numRef>
          </c:val>
          <c:extLst>
            <c:ext xmlns:c16="http://schemas.microsoft.com/office/drawing/2014/chart" uri="{C3380CC4-5D6E-409C-BE32-E72D297353CC}">
              <c16:uniqueId val="{00000000-6D1C-43A1-A252-4C79E4C1D48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53.23</c:v>
                </c:pt>
                <c:pt idx="1">
                  <c:v>60.59</c:v>
                </c:pt>
                <c:pt idx="2">
                  <c:v>60</c:v>
                </c:pt>
                <c:pt idx="3">
                  <c:v>59.01</c:v>
                </c:pt>
                <c:pt idx="4">
                  <c:v>56.06</c:v>
                </c:pt>
              </c:numCache>
            </c:numRef>
          </c:val>
          <c:smooth val="0"/>
          <c:extLst>
            <c:ext xmlns:c16="http://schemas.microsoft.com/office/drawing/2014/chart" uri="{C3380CC4-5D6E-409C-BE32-E72D297353CC}">
              <c16:uniqueId val="{00000001-6D1C-43A1-A252-4C79E4C1D48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682.67</c:v>
                </c:pt>
                <c:pt idx="1">
                  <c:v>765.95</c:v>
                </c:pt>
                <c:pt idx="2">
                  <c:v>489.81</c:v>
                </c:pt>
                <c:pt idx="3">
                  <c:v>390.18</c:v>
                </c:pt>
                <c:pt idx="4">
                  <c:v>376.82</c:v>
                </c:pt>
              </c:numCache>
            </c:numRef>
          </c:val>
          <c:extLst>
            <c:ext xmlns:c16="http://schemas.microsoft.com/office/drawing/2014/chart" uri="{C3380CC4-5D6E-409C-BE32-E72D297353CC}">
              <c16:uniqueId val="{00000000-8A5F-497A-97C0-4FB762F439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283.3</c:v>
                </c:pt>
                <c:pt idx="1">
                  <c:v>280.23</c:v>
                </c:pt>
                <c:pt idx="2">
                  <c:v>282.70999999999998</c:v>
                </c:pt>
                <c:pt idx="3">
                  <c:v>291.82</c:v>
                </c:pt>
                <c:pt idx="4">
                  <c:v>304.36</c:v>
                </c:pt>
              </c:numCache>
            </c:numRef>
          </c:val>
          <c:smooth val="0"/>
          <c:extLst>
            <c:ext xmlns:c16="http://schemas.microsoft.com/office/drawing/2014/chart" uri="{C3380CC4-5D6E-409C-BE32-E72D297353CC}">
              <c16:uniqueId val="{00000001-8A5F-497A-97C0-4FB762F439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平川市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K2</v>
      </c>
      <c r="X8" s="64"/>
      <c r="Y8" s="64"/>
      <c r="Z8" s="64"/>
      <c r="AA8" s="64"/>
      <c r="AB8" s="64"/>
      <c r="AC8" s="64"/>
      <c r="AD8" s="65" t="str">
        <f>データ!$M$6</f>
        <v>非設置</v>
      </c>
      <c r="AE8" s="65"/>
      <c r="AF8" s="65"/>
      <c r="AG8" s="65"/>
      <c r="AH8" s="65"/>
      <c r="AI8" s="65"/>
      <c r="AJ8" s="65"/>
      <c r="AK8" s="3"/>
      <c r="AL8" s="44">
        <f>データ!S6</f>
        <v>29713</v>
      </c>
      <c r="AM8" s="44"/>
      <c r="AN8" s="44"/>
      <c r="AO8" s="44"/>
      <c r="AP8" s="44"/>
      <c r="AQ8" s="44"/>
      <c r="AR8" s="44"/>
      <c r="AS8" s="44"/>
      <c r="AT8" s="45">
        <f>データ!T6</f>
        <v>346.01</v>
      </c>
      <c r="AU8" s="45"/>
      <c r="AV8" s="45"/>
      <c r="AW8" s="45"/>
      <c r="AX8" s="45"/>
      <c r="AY8" s="45"/>
      <c r="AZ8" s="45"/>
      <c r="BA8" s="45"/>
      <c r="BB8" s="45">
        <f>データ!U6</f>
        <v>85.87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-29.35</v>
      </c>
      <c r="J10" s="45"/>
      <c r="K10" s="45"/>
      <c r="L10" s="45"/>
      <c r="M10" s="45"/>
      <c r="N10" s="45"/>
      <c r="O10" s="45"/>
      <c r="P10" s="45">
        <f>データ!P6</f>
        <v>0.12</v>
      </c>
      <c r="Q10" s="45"/>
      <c r="R10" s="45"/>
      <c r="S10" s="45"/>
      <c r="T10" s="45"/>
      <c r="U10" s="45"/>
      <c r="V10" s="45"/>
      <c r="W10" s="45">
        <f>データ!Q6</f>
        <v>100</v>
      </c>
      <c r="X10" s="45"/>
      <c r="Y10" s="45"/>
      <c r="Z10" s="45"/>
      <c r="AA10" s="45"/>
      <c r="AB10" s="45"/>
      <c r="AC10" s="45"/>
      <c r="AD10" s="44">
        <f>データ!R6</f>
        <v>3124</v>
      </c>
      <c r="AE10" s="44"/>
      <c r="AF10" s="44"/>
      <c r="AG10" s="44"/>
      <c r="AH10" s="44"/>
      <c r="AI10" s="44"/>
      <c r="AJ10" s="44"/>
      <c r="AK10" s="2"/>
      <c r="AL10" s="44">
        <f>データ!V6</f>
        <v>34</v>
      </c>
      <c r="AM10" s="44"/>
      <c r="AN10" s="44"/>
      <c r="AO10" s="44"/>
      <c r="AP10" s="44"/>
      <c r="AQ10" s="44"/>
      <c r="AR10" s="44"/>
      <c r="AS10" s="44"/>
      <c r="AT10" s="45">
        <f>データ!W6</f>
        <v>0.01</v>
      </c>
      <c r="AU10" s="45"/>
      <c r="AV10" s="45"/>
      <c r="AW10" s="45"/>
      <c r="AX10" s="45"/>
      <c r="AY10" s="45"/>
      <c r="AZ10" s="45"/>
      <c r="BA10" s="45"/>
      <c r="BB10" s="45">
        <f>データ!X6</f>
        <v>3400</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y6u89joID7WJQ43JyZHbAbOYcaKj2drinHho4SKSfOlGh7kUuLQFIZ6aFqGM4RxsDyXukdiNBDaifFbuOVVg5Q==" saltValue="kc1HhHsLxlLuIIA6Wn3R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22101</v>
      </c>
      <c r="D6" s="19">
        <f t="shared" si="3"/>
        <v>46</v>
      </c>
      <c r="E6" s="19">
        <f t="shared" si="3"/>
        <v>18</v>
      </c>
      <c r="F6" s="19">
        <f t="shared" si="3"/>
        <v>0</v>
      </c>
      <c r="G6" s="19">
        <f t="shared" si="3"/>
        <v>0</v>
      </c>
      <c r="H6" s="19" t="str">
        <f t="shared" si="3"/>
        <v>青森県　平川市</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-29.35</v>
      </c>
      <c r="P6" s="20">
        <f t="shared" si="3"/>
        <v>0.12</v>
      </c>
      <c r="Q6" s="20">
        <f t="shared" si="3"/>
        <v>100</v>
      </c>
      <c r="R6" s="20">
        <f t="shared" si="3"/>
        <v>3124</v>
      </c>
      <c r="S6" s="20">
        <f t="shared" si="3"/>
        <v>29713</v>
      </c>
      <c r="T6" s="20">
        <f t="shared" si="3"/>
        <v>346.01</v>
      </c>
      <c r="U6" s="20">
        <f t="shared" si="3"/>
        <v>85.87</v>
      </c>
      <c r="V6" s="20">
        <f t="shared" si="3"/>
        <v>34</v>
      </c>
      <c r="W6" s="20">
        <f t="shared" si="3"/>
        <v>0.01</v>
      </c>
      <c r="X6" s="20">
        <f t="shared" si="3"/>
        <v>3400</v>
      </c>
      <c r="Y6" s="21">
        <f>IF(Y7="",NA(),Y7)</f>
        <v>66.790000000000006</v>
      </c>
      <c r="Z6" s="21">
        <f t="shared" ref="Z6:AH6" si="4">IF(Z7="",NA(),Z7)</f>
        <v>84.19</v>
      </c>
      <c r="AA6" s="21">
        <f t="shared" si="4"/>
        <v>103.05</v>
      </c>
      <c r="AB6" s="21">
        <f t="shared" si="4"/>
        <v>103.44</v>
      </c>
      <c r="AC6" s="21">
        <f t="shared" si="4"/>
        <v>112.59</v>
      </c>
      <c r="AD6" s="21">
        <f t="shared" si="4"/>
        <v>93.76</v>
      </c>
      <c r="AE6" s="21">
        <f t="shared" si="4"/>
        <v>99.03</v>
      </c>
      <c r="AF6" s="21">
        <f t="shared" si="4"/>
        <v>100.41</v>
      </c>
      <c r="AG6" s="21">
        <f t="shared" si="4"/>
        <v>100.17</v>
      </c>
      <c r="AH6" s="21">
        <f t="shared" si="4"/>
        <v>96.95</v>
      </c>
      <c r="AI6" s="20" t="str">
        <f>IF(AI7="","",IF(AI7="-","【-】","【"&amp;SUBSTITUTE(TEXT(AI7,"#,##0.00"),"-","△")&amp;"】"))</f>
        <v>【96.62】</v>
      </c>
      <c r="AJ6" s="21">
        <f>IF(AJ7="",NA(),AJ7)</f>
        <v>2363.0500000000002</v>
      </c>
      <c r="AK6" s="21">
        <f t="shared" ref="AK6:AS6" si="5">IF(AK7="",NA(),AK7)</f>
        <v>2475.9499999999998</v>
      </c>
      <c r="AL6" s="21">
        <f t="shared" si="5"/>
        <v>2713.24</v>
      </c>
      <c r="AM6" s="21">
        <f t="shared" si="5"/>
        <v>2703.43</v>
      </c>
      <c r="AN6" s="21">
        <f t="shared" si="5"/>
        <v>2682.27</v>
      </c>
      <c r="AO6" s="21">
        <f t="shared" si="5"/>
        <v>173.09</v>
      </c>
      <c r="AP6" s="21">
        <f t="shared" si="5"/>
        <v>74.239999999999995</v>
      </c>
      <c r="AQ6" s="21">
        <f t="shared" si="5"/>
        <v>83.92</v>
      </c>
      <c r="AR6" s="21">
        <f t="shared" si="5"/>
        <v>89.31</v>
      </c>
      <c r="AS6" s="21">
        <f t="shared" si="5"/>
        <v>91.33</v>
      </c>
      <c r="AT6" s="20" t="str">
        <f>IF(AT7="","",IF(AT7="-","【-】","【"&amp;SUBSTITUTE(TEXT(AT7,"#,##0.00"),"-","△")&amp;"】"))</f>
        <v>【111.69】</v>
      </c>
      <c r="AU6" s="21">
        <f>IF(AU7="",NA(),AU7)</f>
        <v>170.69</v>
      </c>
      <c r="AV6" s="21">
        <f t="shared" ref="AV6:BD6" si="6">IF(AV7="",NA(),AV7)</f>
        <v>389.7</v>
      </c>
      <c r="AW6" s="21">
        <f t="shared" si="6"/>
        <v>429.8</v>
      </c>
      <c r="AX6" s="21">
        <f t="shared" si="6"/>
        <v>425.49</v>
      </c>
      <c r="AY6" s="21">
        <f t="shared" si="6"/>
        <v>432.24</v>
      </c>
      <c r="AZ6" s="21">
        <f t="shared" si="6"/>
        <v>117.39</v>
      </c>
      <c r="BA6" s="21">
        <f t="shared" si="6"/>
        <v>100.47</v>
      </c>
      <c r="BB6" s="21">
        <f t="shared" si="6"/>
        <v>122.71</v>
      </c>
      <c r="BC6" s="21">
        <f t="shared" si="6"/>
        <v>138.19999999999999</v>
      </c>
      <c r="BD6" s="21">
        <f t="shared" si="6"/>
        <v>126.97</v>
      </c>
      <c r="BE6" s="20" t="str">
        <f>IF(BE7="","",IF(BE7="-","【-】","【"&amp;SUBSTITUTE(TEXT(BE7,"#,##0.00"),"-","△")&amp;"】"))</f>
        <v>【111.29】</v>
      </c>
      <c r="BF6" s="20">
        <f>IF(BF7="",NA(),BF7)</f>
        <v>0</v>
      </c>
      <c r="BG6" s="20">
        <f t="shared" ref="BG6:BO6" si="7">IF(BG7="",NA(),BG7)</f>
        <v>0</v>
      </c>
      <c r="BH6" s="20">
        <f t="shared" si="7"/>
        <v>0</v>
      </c>
      <c r="BI6" s="20">
        <f t="shared" si="7"/>
        <v>0</v>
      </c>
      <c r="BJ6" s="20">
        <f t="shared" si="7"/>
        <v>0</v>
      </c>
      <c r="BK6" s="21">
        <f t="shared" si="7"/>
        <v>421.25</v>
      </c>
      <c r="BL6" s="21">
        <f t="shared" si="7"/>
        <v>294.27</v>
      </c>
      <c r="BM6" s="21">
        <f t="shared" si="7"/>
        <v>294.08999999999997</v>
      </c>
      <c r="BN6" s="21">
        <f t="shared" si="7"/>
        <v>294.08999999999997</v>
      </c>
      <c r="BO6" s="21">
        <f t="shared" si="7"/>
        <v>338.47</v>
      </c>
      <c r="BP6" s="20" t="str">
        <f>IF(BP7="","",IF(BP7="-","【-】","【"&amp;SUBSTITUTE(TEXT(BP7,"#,##0.00"),"-","△")&amp;"】"))</f>
        <v>【349.83】</v>
      </c>
      <c r="BQ6" s="21">
        <f>IF(BQ7="",NA(),BQ7)</f>
        <v>21.05</v>
      </c>
      <c r="BR6" s="21">
        <f t="shared" ref="BR6:BZ6" si="8">IF(BR7="",NA(),BR7)</f>
        <v>18.79</v>
      </c>
      <c r="BS6" s="21">
        <f t="shared" si="8"/>
        <v>29.27</v>
      </c>
      <c r="BT6" s="21">
        <f t="shared" si="8"/>
        <v>36.69</v>
      </c>
      <c r="BU6" s="21">
        <f t="shared" si="8"/>
        <v>38.19</v>
      </c>
      <c r="BV6" s="21">
        <f t="shared" si="8"/>
        <v>53.23</v>
      </c>
      <c r="BW6" s="21">
        <f t="shared" si="8"/>
        <v>60.59</v>
      </c>
      <c r="BX6" s="21">
        <f t="shared" si="8"/>
        <v>60</v>
      </c>
      <c r="BY6" s="21">
        <f t="shared" si="8"/>
        <v>59.01</v>
      </c>
      <c r="BZ6" s="21">
        <f t="shared" si="8"/>
        <v>56.06</v>
      </c>
      <c r="CA6" s="20" t="str">
        <f>IF(CA7="","",IF(CA7="-","【-】","【"&amp;SUBSTITUTE(TEXT(CA7,"#,##0.00"),"-","△")&amp;"】"))</f>
        <v>【53.65】</v>
      </c>
      <c r="CB6" s="21">
        <f>IF(CB7="",NA(),CB7)</f>
        <v>682.67</v>
      </c>
      <c r="CC6" s="21">
        <f t="shared" ref="CC6:CK6" si="9">IF(CC7="",NA(),CC7)</f>
        <v>765.95</v>
      </c>
      <c r="CD6" s="21">
        <f t="shared" si="9"/>
        <v>489.81</v>
      </c>
      <c r="CE6" s="21">
        <f t="shared" si="9"/>
        <v>390.18</v>
      </c>
      <c r="CF6" s="21">
        <f t="shared" si="9"/>
        <v>376.82</v>
      </c>
      <c r="CG6" s="21">
        <f t="shared" si="9"/>
        <v>283.3</v>
      </c>
      <c r="CH6" s="21">
        <f t="shared" si="9"/>
        <v>280.23</v>
      </c>
      <c r="CI6" s="21">
        <f t="shared" si="9"/>
        <v>282.70999999999998</v>
      </c>
      <c r="CJ6" s="21">
        <f t="shared" si="9"/>
        <v>291.82</v>
      </c>
      <c r="CK6" s="21">
        <f t="shared" si="9"/>
        <v>304.36</v>
      </c>
      <c r="CL6" s="20" t="str">
        <f>IF(CL7="","",IF(CL7="-","【-】","【"&amp;SUBSTITUTE(TEXT(CL7,"#,##0.00"),"-","△")&amp;"】"))</f>
        <v>【307.86】</v>
      </c>
      <c r="CM6" s="21">
        <f>IF(CM7="",NA(),CM7)</f>
        <v>40.909999999999997</v>
      </c>
      <c r="CN6" s="21">
        <f t="shared" ref="CN6:CV6" si="10">IF(CN7="",NA(),CN7)</f>
        <v>40.909999999999997</v>
      </c>
      <c r="CO6" s="21">
        <f t="shared" si="10"/>
        <v>36.36</v>
      </c>
      <c r="CP6" s="21">
        <f t="shared" si="10"/>
        <v>36.36</v>
      </c>
      <c r="CQ6" s="21">
        <f t="shared" si="10"/>
        <v>36.36</v>
      </c>
      <c r="CR6" s="21">
        <f t="shared" si="10"/>
        <v>55.96</v>
      </c>
      <c r="CS6" s="21">
        <f t="shared" si="10"/>
        <v>58.19</v>
      </c>
      <c r="CT6" s="21">
        <f t="shared" si="10"/>
        <v>56.52</v>
      </c>
      <c r="CU6" s="21">
        <f t="shared" si="10"/>
        <v>88.45</v>
      </c>
      <c r="CV6" s="21">
        <f t="shared" si="10"/>
        <v>54.08</v>
      </c>
      <c r="CW6" s="20" t="str">
        <f>IF(CW7="","",IF(CW7="-","【-】","【"&amp;SUBSTITUTE(TEXT(CW7,"#,##0.00"),"-","△")&amp;"】"))</f>
        <v>【54.61】</v>
      </c>
      <c r="CX6" s="21">
        <f>IF(CX7="",NA(),CX7)</f>
        <v>100</v>
      </c>
      <c r="CY6" s="21">
        <f t="shared" ref="CY6:DG6" si="11">IF(CY7="",NA(),CY7)</f>
        <v>100</v>
      </c>
      <c r="CZ6" s="21">
        <f t="shared" si="11"/>
        <v>100</v>
      </c>
      <c r="DA6" s="21">
        <f t="shared" si="11"/>
        <v>100</v>
      </c>
      <c r="DB6" s="21">
        <f t="shared" si="11"/>
        <v>100</v>
      </c>
      <c r="DC6" s="21">
        <f t="shared" si="11"/>
        <v>60.12</v>
      </c>
      <c r="DD6" s="21">
        <f t="shared" si="11"/>
        <v>87.8</v>
      </c>
      <c r="DE6" s="21">
        <f t="shared" si="11"/>
        <v>88.43</v>
      </c>
      <c r="DF6" s="21">
        <f t="shared" si="11"/>
        <v>90.34</v>
      </c>
      <c r="DG6" s="21">
        <f t="shared" si="11"/>
        <v>90.57</v>
      </c>
      <c r="DH6" s="20" t="str">
        <f>IF(DH7="","",IF(DH7="-","【-】","【"&amp;SUBSTITUTE(TEXT(DH7,"#,##0.00"),"-","△")&amp;"】"))</f>
        <v>【85.31】</v>
      </c>
      <c r="DI6" s="21">
        <f>IF(DI7="",NA(),DI7)</f>
        <v>86.68</v>
      </c>
      <c r="DJ6" s="21">
        <f t="shared" ref="DJ6:DR6" si="12">IF(DJ7="",NA(),DJ7)</f>
        <v>93.9</v>
      </c>
      <c r="DK6" s="21">
        <f t="shared" si="12"/>
        <v>94.99</v>
      </c>
      <c r="DL6" s="21">
        <f t="shared" si="12"/>
        <v>95</v>
      </c>
      <c r="DM6" s="21">
        <f t="shared" si="12"/>
        <v>95</v>
      </c>
      <c r="DN6" s="21">
        <f t="shared" si="12"/>
        <v>16.63</v>
      </c>
      <c r="DO6" s="21">
        <f t="shared" si="12"/>
        <v>15.74</v>
      </c>
      <c r="DP6" s="21">
        <f t="shared" si="12"/>
        <v>21.02</v>
      </c>
      <c r="DQ6" s="21">
        <f t="shared" si="12"/>
        <v>24.31</v>
      </c>
      <c r="DR6" s="21">
        <f t="shared" si="12"/>
        <v>26.92</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2023</v>
      </c>
      <c r="C7" s="23">
        <v>22101</v>
      </c>
      <c r="D7" s="23">
        <v>46</v>
      </c>
      <c r="E7" s="23">
        <v>18</v>
      </c>
      <c r="F7" s="23">
        <v>0</v>
      </c>
      <c r="G7" s="23">
        <v>0</v>
      </c>
      <c r="H7" s="23" t="s">
        <v>96</v>
      </c>
      <c r="I7" s="23" t="s">
        <v>97</v>
      </c>
      <c r="J7" s="23" t="s">
        <v>98</v>
      </c>
      <c r="K7" s="23" t="s">
        <v>99</v>
      </c>
      <c r="L7" s="23" t="s">
        <v>100</v>
      </c>
      <c r="M7" s="23" t="s">
        <v>101</v>
      </c>
      <c r="N7" s="24" t="s">
        <v>102</v>
      </c>
      <c r="O7" s="24">
        <v>-29.35</v>
      </c>
      <c r="P7" s="24">
        <v>0.12</v>
      </c>
      <c r="Q7" s="24">
        <v>100</v>
      </c>
      <c r="R7" s="24">
        <v>3124</v>
      </c>
      <c r="S7" s="24">
        <v>29713</v>
      </c>
      <c r="T7" s="24">
        <v>346.01</v>
      </c>
      <c r="U7" s="24">
        <v>85.87</v>
      </c>
      <c r="V7" s="24">
        <v>34</v>
      </c>
      <c r="W7" s="24">
        <v>0.01</v>
      </c>
      <c r="X7" s="24">
        <v>3400</v>
      </c>
      <c r="Y7" s="24">
        <v>66.790000000000006</v>
      </c>
      <c r="Z7" s="24">
        <v>84.19</v>
      </c>
      <c r="AA7" s="24">
        <v>103.05</v>
      </c>
      <c r="AB7" s="24">
        <v>103.44</v>
      </c>
      <c r="AC7" s="24">
        <v>112.59</v>
      </c>
      <c r="AD7" s="24">
        <v>93.76</v>
      </c>
      <c r="AE7" s="24">
        <v>99.03</v>
      </c>
      <c r="AF7" s="24">
        <v>100.41</v>
      </c>
      <c r="AG7" s="24">
        <v>100.17</v>
      </c>
      <c r="AH7" s="24">
        <v>96.95</v>
      </c>
      <c r="AI7" s="24">
        <v>96.62</v>
      </c>
      <c r="AJ7" s="24">
        <v>2363.0500000000002</v>
      </c>
      <c r="AK7" s="24">
        <v>2475.9499999999998</v>
      </c>
      <c r="AL7" s="24">
        <v>2713.24</v>
      </c>
      <c r="AM7" s="24">
        <v>2703.43</v>
      </c>
      <c r="AN7" s="24">
        <v>2682.27</v>
      </c>
      <c r="AO7" s="24">
        <v>173.09</v>
      </c>
      <c r="AP7" s="24">
        <v>74.239999999999995</v>
      </c>
      <c r="AQ7" s="24">
        <v>83.92</v>
      </c>
      <c r="AR7" s="24">
        <v>89.31</v>
      </c>
      <c r="AS7" s="24">
        <v>91.33</v>
      </c>
      <c r="AT7" s="24">
        <v>111.69</v>
      </c>
      <c r="AU7" s="24">
        <v>170.69</v>
      </c>
      <c r="AV7" s="24">
        <v>389.7</v>
      </c>
      <c r="AW7" s="24">
        <v>429.8</v>
      </c>
      <c r="AX7" s="24">
        <v>425.49</v>
      </c>
      <c r="AY7" s="24">
        <v>432.24</v>
      </c>
      <c r="AZ7" s="24">
        <v>117.39</v>
      </c>
      <c r="BA7" s="24">
        <v>100.47</v>
      </c>
      <c r="BB7" s="24">
        <v>122.71</v>
      </c>
      <c r="BC7" s="24">
        <v>138.19999999999999</v>
      </c>
      <c r="BD7" s="24">
        <v>126.97</v>
      </c>
      <c r="BE7" s="24">
        <v>111.29</v>
      </c>
      <c r="BF7" s="24">
        <v>0</v>
      </c>
      <c r="BG7" s="24">
        <v>0</v>
      </c>
      <c r="BH7" s="24">
        <v>0</v>
      </c>
      <c r="BI7" s="24">
        <v>0</v>
      </c>
      <c r="BJ7" s="24">
        <v>0</v>
      </c>
      <c r="BK7" s="24">
        <v>421.25</v>
      </c>
      <c r="BL7" s="24">
        <v>294.27</v>
      </c>
      <c r="BM7" s="24">
        <v>294.08999999999997</v>
      </c>
      <c r="BN7" s="24">
        <v>294.08999999999997</v>
      </c>
      <c r="BO7" s="24">
        <v>338.47</v>
      </c>
      <c r="BP7" s="24">
        <v>349.83</v>
      </c>
      <c r="BQ7" s="24">
        <v>21.05</v>
      </c>
      <c r="BR7" s="24">
        <v>18.79</v>
      </c>
      <c r="BS7" s="24">
        <v>29.27</v>
      </c>
      <c r="BT7" s="24">
        <v>36.69</v>
      </c>
      <c r="BU7" s="24">
        <v>38.19</v>
      </c>
      <c r="BV7" s="24">
        <v>53.23</v>
      </c>
      <c r="BW7" s="24">
        <v>60.59</v>
      </c>
      <c r="BX7" s="24">
        <v>60</v>
      </c>
      <c r="BY7" s="24">
        <v>59.01</v>
      </c>
      <c r="BZ7" s="24">
        <v>56.06</v>
      </c>
      <c r="CA7" s="24">
        <v>53.65</v>
      </c>
      <c r="CB7" s="24">
        <v>682.67</v>
      </c>
      <c r="CC7" s="24">
        <v>765.95</v>
      </c>
      <c r="CD7" s="24">
        <v>489.81</v>
      </c>
      <c r="CE7" s="24">
        <v>390.18</v>
      </c>
      <c r="CF7" s="24">
        <v>376.82</v>
      </c>
      <c r="CG7" s="24">
        <v>283.3</v>
      </c>
      <c r="CH7" s="24">
        <v>280.23</v>
      </c>
      <c r="CI7" s="24">
        <v>282.70999999999998</v>
      </c>
      <c r="CJ7" s="24">
        <v>291.82</v>
      </c>
      <c r="CK7" s="24">
        <v>304.36</v>
      </c>
      <c r="CL7" s="24">
        <v>307.86</v>
      </c>
      <c r="CM7" s="24">
        <v>40.909999999999997</v>
      </c>
      <c r="CN7" s="24">
        <v>40.909999999999997</v>
      </c>
      <c r="CO7" s="24">
        <v>36.36</v>
      </c>
      <c r="CP7" s="24">
        <v>36.36</v>
      </c>
      <c r="CQ7" s="24">
        <v>36.36</v>
      </c>
      <c r="CR7" s="24">
        <v>55.96</v>
      </c>
      <c r="CS7" s="24">
        <v>58.19</v>
      </c>
      <c r="CT7" s="24">
        <v>56.52</v>
      </c>
      <c r="CU7" s="24">
        <v>88.45</v>
      </c>
      <c r="CV7" s="24">
        <v>54.08</v>
      </c>
      <c r="CW7" s="24">
        <v>54.61</v>
      </c>
      <c r="CX7" s="24">
        <v>100</v>
      </c>
      <c r="CY7" s="24">
        <v>100</v>
      </c>
      <c r="CZ7" s="24">
        <v>100</v>
      </c>
      <c r="DA7" s="24">
        <v>100</v>
      </c>
      <c r="DB7" s="24">
        <v>100</v>
      </c>
      <c r="DC7" s="24">
        <v>60.12</v>
      </c>
      <c r="DD7" s="24">
        <v>87.8</v>
      </c>
      <c r="DE7" s="24">
        <v>88.43</v>
      </c>
      <c r="DF7" s="24">
        <v>90.34</v>
      </c>
      <c r="DG7" s="24">
        <v>90.57</v>
      </c>
      <c r="DH7" s="24">
        <v>85.31</v>
      </c>
      <c r="DI7" s="24">
        <v>86.68</v>
      </c>
      <c r="DJ7" s="24">
        <v>93.9</v>
      </c>
      <c r="DK7" s="24">
        <v>94.99</v>
      </c>
      <c r="DL7" s="24">
        <v>95</v>
      </c>
      <c r="DM7" s="24">
        <v>95</v>
      </c>
      <c r="DN7" s="24">
        <v>16.63</v>
      </c>
      <c r="DO7" s="24">
        <v>15.74</v>
      </c>
      <c r="DP7" s="24">
        <v>21.02</v>
      </c>
      <c r="DQ7" s="24">
        <v>24.31</v>
      </c>
      <c r="DR7" s="24">
        <v>26.92</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2025-02-17T10:53:19Z</cp:lastPrinted>
  <dcterms:created xsi:type="dcterms:W3CDTF">2024-12-19T01:34:24Z</dcterms:created>
  <dcterms:modified xsi:type="dcterms:W3CDTF">2025-02-20T02:23:11Z</dcterms:modified>
  <cp:category/>
</cp:coreProperties>
</file>