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10_平川市\"/>
    </mc:Choice>
  </mc:AlternateContent>
  <xr:revisionPtr revIDLastSave="0" documentId="13_ncr:1_{1EB784F0-F420-4B0A-92A3-A7AABB521FC7}" xr6:coauthVersionLast="47" xr6:coauthVersionMax="47" xr10:uidLastSave="{00000000-0000-0000-0000-000000000000}"/>
  <workbookProtection workbookAlgorithmName="SHA-512" workbookHashValue="udAqCJdcyxzjLhrBajJECC1yEdwV++kGcLYmPCSQOV5vQMCnrvZCKTPnPmuKoi38eZjxmbL4GDr9ICzLUH+Utg==" workbookSaltValue="uDE8fx1aqjCA+a7vmpar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<sst xmlns="http://schemas.openxmlformats.org/spreadsheetml/2006/main" count="231" uniqueCount="116">
  <si>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</si>
  <si>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</si>
  <si>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</si>
  <si>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</si>
  <si>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</si>
  <si>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</si>
  <si>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</si>
  <si>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</si>
  <si>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</si>
  <si>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</si>
  <si>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</si>
  <si>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</si>
  <si>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</si>
  <si>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</si>
  <si>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</si>
  <si>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</si>
  <si>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</si>
  <si>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</si>
  <si>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</si>
  <si>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</si>
  <si>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</si>
  <si>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</si>
  <si>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</si>
  <si>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</si>
  <si>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</si>
  <si>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</si>
  <si>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</si>
  <si>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</si>
  <si>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</si>
  <si>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</si>
  <si>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</si>
  <si>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</si>
  <si>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</si>
  <si>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</si>
  <si>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</si>
  <si>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</si>
  <si>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</si>
  <si>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</si>
  <si>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</si>
  <si>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</si>
  <si>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</si>
  <si>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</si>
  <si>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</si>
  <si>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</si>
  <si>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</si>
  <si>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</si>
  <si>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</si>
  <si>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</si>
  <si>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</si>
  <si>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</si>
  <si>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</si>
  <si>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</si>
  <si>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</si>
  <si>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</si>
  <si>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</si>
  <si>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</si>
  <si>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</si>
  <si>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</si>
  <si>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</si>
  <si>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</si>
  <si>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</si>
  <si>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</si>
  <si>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</si>
  <si>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</si>
  <si>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</si>
  <si>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</si>
  <si>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</si>
  <si>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</si>
  <si>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</si>
  <si>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</si>
  <si>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</si>
  <si>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</si>
  <si>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</si>
  <si>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</si>
  <si>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</si>
  <si>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</si>
  <si>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</si>
  <si>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</si>
  <si>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</si>
  <si>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</si>
  <si>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</si>
  <si>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</si>
  <si>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</si>
  <si>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</si>
  <si>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</si>
  <si>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</si>
  <si>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</si>
  <si>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</si>
  <si>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</si>
  <si>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</si>
  <si>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</si>
  <si>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</si>
  <si>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</si>
  <si>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</si>
  <si>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</si>
  <si>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</si>
  <si>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</si>
  <si>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</si>
  <si>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</si>
  <si>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</si>
  <si>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</si>
  <si>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</si>
  <si>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</si>
  <si>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</si>
  <si>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</si>
  <si>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</si>
  <si>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</si>
  <si>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</si>
  <si>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</si>
  <si>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</si>
  <si>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</si>
  <si>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</si>
  <si>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</si>
  <si>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人口減少による使用料の減収は今後も避けられないため、厳しい経営状況が続くと考えられる。
　よって、料金収入を確保するため、料金改定の検討や汚水処理費の削減など、経営改善を実施する。
　また、処理施設について、計画的な点検により早期修繕を行うことで長寿命化を図り、突発的な経費が発生しないよう維持修繕に努め、改築更新については広域化を含めて、今後、検討していく。</t>
    <rPh sb="55" eb="57">
      <t>カクホ</t>
    </rPh>
    <rPh sb="64" eb="66">
      <t>カイテイ</t>
    </rPh>
    <rPh sb="67" eb="69">
      <t>ケントウ</t>
    </rPh>
    <rPh sb="70" eb="72">
      <t>オスイ</t>
    </rPh>
    <rPh sb="72" eb="74">
      <t>ショリ</t>
    </rPh>
    <rPh sb="74" eb="75">
      <t>ヒ</t>
    </rPh>
    <rPh sb="76" eb="78">
      <t>サクゲン</t>
    </rPh>
    <rPh sb="96" eb="98">
      <t>ショリ</t>
    </rPh>
    <rPh sb="98" eb="100">
      <t>シセツ</t>
    </rPh>
    <rPh sb="154" eb="156">
      <t>カイチク</t>
    </rPh>
    <rPh sb="156" eb="158">
      <t>コウシン</t>
    </rPh>
    <rPh sb="163" eb="166">
      <t>コウイキカ</t>
    </rPh>
    <rPh sb="167" eb="168">
      <t>フク</t>
    </rPh>
    <rPh sb="171" eb="173">
      <t>コンゴ</t>
    </rPh>
    <rPh sb="174" eb="176">
      <t>ケントウ</t>
    </rPh>
    <phoneticPr fontId="4"/>
  </si>
  <si>
    <t>　有形固定資産減価償却率については、類似団体よりも高く、右肩上がりの状況である。資産の償却は進んでいるものの、耐用年数に達している資産は少ない。
　管渠老朽化率については、類似団体と同様に法定耐用年数を超えた管渠がないため０％となっており、老朽化等による管渠の破損等も発生していない。
　管渠改善率については依然として低く、法定耐用年数を超過した管渠はない。
　令和元年度から処理施設について、耐用年数を超過した装置類を中心に順次更新事業を行っている。</t>
    <rPh sb="91" eb="93">
      <t>ドウヨウ</t>
    </rPh>
    <rPh sb="94" eb="96">
      <t>ホウテイ</t>
    </rPh>
    <rPh sb="96" eb="98">
      <t>タイヨウ</t>
    </rPh>
    <rPh sb="98" eb="100">
      <t>ネンスウ</t>
    </rPh>
    <rPh sb="101" eb="102">
      <t>コ</t>
    </rPh>
    <rPh sb="104" eb="106">
      <t>カンキョ</t>
    </rPh>
    <rPh sb="169" eb="171">
      <t>チョウカ</t>
    </rPh>
    <rPh sb="202" eb="204">
      <t>チョウカ</t>
    </rPh>
    <phoneticPr fontId="4"/>
  </si>
  <si>
    <t>　経常収支比率について、主な収入源である使用料収入が減少傾向にあることに加えて、一般会計からの繰入金も減額となったことから、今年度は100％を下回った。
　流動比率については、今年度は若干の減少となったが、企業債償還額の減少により流動負債が減少傾向にあることから、比率は増加傾向にある。
　企業債残高対事業規模比率については、企業債残高はR1より一般会計において負担することと定めているため、皆減した。
　経費回収率については減少傾向であり、依然として使用料収入で維持管理費を賄えておらず、一般会計に依存せざるを得ない状況が続いている。よって、適正な使用料収入の確保やより一層の費用削減策が必要である。
　汚水処理原価については、水洗化人口の減少に伴う有収水量の減少により、令和2年度以降、右肩上がりに増えており類似団体よりも高くなっているため、より一層の適正な使用料収入の確保や汚水処理費削減策が必要である。
　水洗化率については、令和5年度は日沼地区の公共下水道への接続に伴い前年度比減となり、類似団体の水洗化率との差が大きくなったため、今後は水洗化率の更なる向上に努めていく。
　なお、令和5年度は累積欠損金比率が改善されたものの、依然として類似団体の累積欠損金比率を大きく上回っているため、今後、累積欠損金の解消に向けて、料金改定の検討や経費削減など、更なる経営改善が必要である。</t>
    <rPh sb="36" eb="37">
      <t>クワ</t>
    </rPh>
    <rPh sb="51" eb="53">
      <t>ゲンガク</t>
    </rPh>
    <rPh sb="88" eb="91">
      <t>コンネンド</t>
    </rPh>
    <rPh sb="92" eb="94">
      <t>ジャッカン</t>
    </rPh>
    <rPh sb="95" eb="97">
      <t>ゲンショウ</t>
    </rPh>
    <rPh sb="103" eb="105">
      <t>キギョウ</t>
    </rPh>
    <rPh sb="105" eb="106">
      <t>サイ</t>
    </rPh>
    <rPh sb="106" eb="108">
      <t>ショウカン</t>
    </rPh>
    <rPh sb="108" eb="109">
      <t>ガク</t>
    </rPh>
    <rPh sb="110" eb="112">
      <t>ゲンショウ</t>
    </rPh>
    <rPh sb="115" eb="117">
      <t>リュウドウ</t>
    </rPh>
    <rPh sb="117" eb="119">
      <t>フサイ</t>
    </rPh>
    <rPh sb="120" eb="122">
      <t>ゲンショウ</t>
    </rPh>
    <rPh sb="122" eb="124">
      <t>ケイコウ</t>
    </rPh>
    <rPh sb="132" eb="134">
      <t>ヒリツ</t>
    </rPh>
    <rPh sb="137" eb="139">
      <t>ケイコウ</t>
    </rPh>
    <rPh sb="213" eb="215">
      <t>ゲンショウ</t>
    </rPh>
    <rPh sb="215" eb="217">
      <t>ケイコウ</t>
    </rPh>
    <rPh sb="229" eb="231">
      <t>シュウニュウ</t>
    </rPh>
    <rPh sb="250" eb="252">
      <t>イゾン</t>
    </rPh>
    <rPh sb="256" eb="257">
      <t>エ</t>
    </rPh>
    <rPh sb="259" eb="261">
      <t>ジョウキョウ</t>
    </rPh>
    <rPh sb="262" eb="263">
      <t>ツヅ</t>
    </rPh>
    <rPh sb="315" eb="318">
      <t>スイセンカ</t>
    </rPh>
    <rPh sb="318" eb="320">
      <t>ジンコウ</t>
    </rPh>
    <rPh sb="321" eb="323">
      <t>ゲンショウ</t>
    </rPh>
    <rPh sb="324" eb="325">
      <t>トモナ</t>
    </rPh>
    <rPh sb="326" eb="328">
      <t>ユウシュウ</t>
    </rPh>
    <rPh sb="328" eb="330">
      <t>スイリョウ</t>
    </rPh>
    <rPh sb="331" eb="333">
      <t>ゲンショウ</t>
    </rPh>
    <rPh sb="337" eb="339">
      <t>レイワ</t>
    </rPh>
    <rPh sb="340" eb="342">
      <t>ネンド</t>
    </rPh>
    <rPh sb="342" eb="344">
      <t>イコウ</t>
    </rPh>
    <rPh sb="345" eb="347">
      <t>ミギカタ</t>
    </rPh>
    <rPh sb="347" eb="348">
      <t>ア</t>
    </rPh>
    <rPh sb="351" eb="352">
      <t>フ</t>
    </rPh>
    <rPh sb="417" eb="419">
      <t>レイワ</t>
    </rPh>
    <rPh sb="420" eb="422">
      <t>ネンド</t>
    </rPh>
    <rPh sb="423" eb="425">
      <t>ヒヌマ</t>
    </rPh>
    <rPh sb="425" eb="427">
      <t>チク</t>
    </rPh>
    <rPh sb="428" eb="430">
      <t>コウキョウ</t>
    </rPh>
    <rPh sb="430" eb="433">
      <t>ゲスイドウ</t>
    </rPh>
    <rPh sb="435" eb="437">
      <t>セツゾク</t>
    </rPh>
    <rPh sb="438" eb="439">
      <t>トモナ</t>
    </rPh>
    <rPh sb="444" eb="445">
      <t>ゲン</t>
    </rPh>
    <rPh sb="449" eb="451">
      <t>ルイジ</t>
    </rPh>
    <rPh sb="451" eb="453">
      <t>ダンタイ</t>
    </rPh>
    <rPh sb="454" eb="457">
      <t>スイセンカ</t>
    </rPh>
    <rPh sb="457" eb="458">
      <t>リツ</t>
    </rPh>
    <rPh sb="460" eb="461">
      <t>サ</t>
    </rPh>
    <rPh sb="462" eb="463">
      <t>オオ</t>
    </rPh>
    <rPh sb="479" eb="480">
      <t>サラ</t>
    </rPh>
    <rPh sb="502" eb="504">
      <t>ルイセキ</t>
    </rPh>
    <rPh sb="504" eb="506">
      <t>ケッソン</t>
    </rPh>
    <rPh sb="506" eb="507">
      <t>キン</t>
    </rPh>
    <rPh sb="507" eb="509">
      <t>ヒリツ</t>
    </rPh>
    <rPh sb="510" eb="512">
      <t>カイゼン</t>
    </rPh>
    <rPh sb="519" eb="521">
      <t>イゼン</t>
    </rPh>
    <rPh sb="537" eb="53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</si>
</sst>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33-4705-B04F-B08FC8B4AC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E333-4705-B04F-B08FC8B4AC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52.03</c:v>
                </c:pt>
                <c:pt idx="1">
                  <c:v>53.52</c:v>
                </c:pt>
                <c:pt idx="2">
                  <c:v>52.41</c:v>
                </c:pt>
                <c:pt idx="3">
                  <c:v>47.93</c:v>
                </c:pt>
                <c:pt idx="4">
                  <c:v>73.17</c:v>
                </c:pt>
              </c:numCache>
            </c:numRef>
          </c:val>
          <c:extLst>
            <c:ext xmlns:c16="http://schemas.microsoft.com/office/drawing/2014/chart" uri="{C3380CC4-5D6E-409C-BE32-E72D297353CC}">
              <c16:uniqueId val="{00000000-9E17-4A18-86A8-F5D644C2BA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9E17-4A18-86A8-F5D644C2BA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82.26</c:v>
                </c:pt>
                <c:pt idx="1">
                  <c:v>81.52</c:v>
                </c:pt>
                <c:pt idx="2">
                  <c:v>82.29</c:v>
                </c:pt>
                <c:pt idx="3">
                  <c:v>82.79</c:v>
                </c:pt>
                <c:pt idx="4">
                  <c:v>82.22</c:v>
                </c:pt>
              </c:numCache>
            </c:numRef>
          </c:val>
          <c:extLst>
            <c:ext xmlns:c16="http://schemas.microsoft.com/office/drawing/2014/chart" uri="{C3380CC4-5D6E-409C-BE32-E72D297353CC}">
              <c16:uniqueId val="{00000000-8EF1-4861-B0A1-26E98A1F72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8EF1-4861-B0A1-26E98A1F72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104.22</c:v>
                </c:pt>
                <c:pt idx="1">
                  <c:v>105.48</c:v>
                </c:pt>
                <c:pt idx="2">
                  <c:v>81.010000000000005</c:v>
                </c:pt>
                <c:pt idx="3">
                  <c:v>101.14</c:v>
                </c:pt>
                <c:pt idx="4">
                  <c:v>73.540000000000006</c:v>
                </c:pt>
              </c:numCache>
            </c:numRef>
          </c:val>
          <c:extLst>
            <c:ext xmlns:c16="http://schemas.microsoft.com/office/drawing/2014/chart" uri="{C3380CC4-5D6E-409C-BE32-E72D297353CC}">
              <c16:uniqueId val="{00000000-6E9B-41D0-B9D3-F38322E867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6E9B-41D0-B9D3-F38322E867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34.06</c:v>
                </c:pt>
                <c:pt idx="1">
                  <c:v>35.729999999999997</c:v>
                </c:pt>
                <c:pt idx="2">
                  <c:v>37.33</c:v>
                </c:pt>
                <c:pt idx="3">
                  <c:v>39.18</c:v>
                </c:pt>
                <c:pt idx="4">
                  <c:v>41.38</c:v>
                </c:pt>
              </c:numCache>
            </c:numRef>
          </c:val>
          <c:extLst>
            <c:ext xmlns:c16="http://schemas.microsoft.com/office/drawing/2014/chart" uri="{C3380CC4-5D6E-409C-BE32-E72D297353CC}">
              <c16:uniqueId val="{00000000-63AC-4D87-9978-0CB04109F5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63AC-4D87-9978-0CB04109F5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33-44AB-B7C4-DEE68C5976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33-44AB-B7C4-DEE68C5976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736.04</c:v>
                </c:pt>
                <c:pt idx="1">
                  <c:v>706.04</c:v>
                </c:pt>
                <c:pt idx="2">
                  <c:v>779.51</c:v>
                </c:pt>
                <c:pt idx="3">
                  <c:v>786.95</c:v>
                </c:pt>
                <c:pt idx="4">
                  <c:v>583.58000000000004</c:v>
                </c:pt>
              </c:numCache>
            </c:numRef>
          </c:val>
          <c:extLst>
            <c:ext xmlns:c16="http://schemas.microsoft.com/office/drawing/2014/chart" uri="{C3380CC4-5D6E-409C-BE32-E72D297353CC}">
              <c16:uniqueId val="{00000000-B18C-46BB-B3AE-5D09D82BD3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B18C-46BB-B3AE-5D09D82BD3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15.48</c:v>
                </c:pt>
                <c:pt idx="1">
                  <c:v>32.479999999999997</c:v>
                </c:pt>
                <c:pt idx="2">
                  <c:v>45.04</c:v>
                </c:pt>
                <c:pt idx="3">
                  <c:v>46.31</c:v>
                </c:pt>
                <c:pt idx="4">
                  <c:v>45.56</c:v>
                </c:pt>
              </c:numCache>
            </c:numRef>
          </c:val>
          <c:extLst>
            <c:ext xmlns:c16="http://schemas.microsoft.com/office/drawing/2014/chart" uri="{C3380CC4-5D6E-409C-BE32-E72D297353CC}">
              <c16:uniqueId val="{00000000-6EA2-4EC1-90EB-2D189DCE3F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6EA2-4EC1-90EB-2D189DCE3F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00-4A2E-BFC1-6AB0073281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4C00-4A2E-BFC1-6AB0073281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52.26</c:v>
                </c:pt>
                <c:pt idx="1">
                  <c:v>56.44</c:v>
                </c:pt>
                <c:pt idx="2">
                  <c:v>51.82</c:v>
                </c:pt>
                <c:pt idx="3">
                  <c:v>46.37</c:v>
                </c:pt>
                <c:pt idx="4">
                  <c:v>38.369999999999997</c:v>
                </c:pt>
              </c:numCache>
            </c:numRef>
          </c:val>
          <c:extLst>
            <c:ext xmlns:c16="http://schemas.microsoft.com/office/drawing/2014/chart" uri="{C3380CC4-5D6E-409C-BE32-E72D297353CC}">
              <c16:uniqueId val="{00000000-288B-4E4E-B6E4-8A347E4E0D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288B-4E4E-B6E4-8A347E4E0D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296.63</c:v>
                </c:pt>
                <c:pt idx="1">
                  <c:v>273.88</c:v>
                </c:pt>
                <c:pt idx="2">
                  <c:v>298.83999999999997</c:v>
                </c:pt>
                <c:pt idx="3">
                  <c:v>333.39</c:v>
                </c:pt>
                <c:pt idx="4">
                  <c:v>403.63</c:v>
                </c:pt>
              </c:numCache>
            </c:numRef>
          </c:val>
          <c:extLst>
            <c:ext xmlns:c16="http://schemas.microsoft.com/office/drawing/2014/chart" uri="{C3380CC4-5D6E-409C-BE32-E72D297353CC}">
              <c16:uniqueId val="{00000000-9325-427D-B39D-A6AE673D92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9325-427D-B39D-A6AE673D92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平川市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29713</v>
      </c>
      <c r="AM8" s="41"/>
      <c r="AN8" s="41"/>
      <c r="AO8" s="41"/>
      <c r="AP8" s="41"/>
      <c r="AQ8" s="41"/>
      <c r="AR8" s="41"/>
      <c r="AS8" s="41"/>
      <c r="AT8" s="34">
        <f>データ!T6</f>
        <v>346.01</v>
      </c>
      <c r="AU8" s="34"/>
      <c r="AV8" s="34"/>
      <c r="AW8" s="34"/>
      <c r="AX8" s="34"/>
      <c r="AY8" s="34"/>
      <c r="AZ8" s="34"/>
      <c r="BA8" s="34"/>
      <c r="BB8" s="34">
        <f>データ!U6</f>
        <v>85.87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83.57</v>
      </c>
      <c r="J10" s="34"/>
      <c r="K10" s="34"/>
      <c r="L10" s="34"/>
      <c r="M10" s="34"/>
      <c r="N10" s="34"/>
      <c r="O10" s="34"/>
      <c r="P10" s="34">
        <f>データ!P6</f>
        <v>18.059999999999999</v>
      </c>
      <c r="Q10" s="34"/>
      <c r="R10" s="34"/>
      <c r="S10" s="34"/>
      <c r="T10" s="34"/>
      <c r="U10" s="34"/>
      <c r="V10" s="34"/>
      <c r="W10" s="34">
        <f>データ!Q6</f>
        <v>98.68</v>
      </c>
      <c r="X10" s="34"/>
      <c r="Y10" s="34"/>
      <c r="Z10" s="34"/>
      <c r="AA10" s="34"/>
      <c r="AB10" s="34"/>
      <c r="AC10" s="34"/>
      <c r="AD10" s="41">
        <f>データ!R6</f>
        <v>3124</v>
      </c>
      <c r="AE10" s="41"/>
      <c r="AF10" s="41"/>
      <c r="AG10" s="41"/>
      <c r="AH10" s="41"/>
      <c r="AI10" s="41"/>
      <c r="AJ10" s="41"/>
      <c r="AK10" s="2"/>
      <c r="AL10" s="41">
        <f>データ!V6</f>
        <v>5338</v>
      </c>
      <c r="AM10" s="41"/>
      <c r="AN10" s="41"/>
      <c r="AO10" s="41"/>
      <c r="AP10" s="41"/>
      <c r="AQ10" s="41"/>
      <c r="AR10" s="41"/>
      <c r="AS10" s="41"/>
      <c r="AT10" s="34">
        <f>データ!W6</f>
        <v>3.03</v>
      </c>
      <c r="AU10" s="34"/>
      <c r="AV10" s="34"/>
      <c r="AW10" s="34"/>
      <c r="AX10" s="34"/>
      <c r="AY10" s="34"/>
      <c r="AZ10" s="34"/>
      <c r="BA10" s="34"/>
      <c r="BB10" s="34">
        <f>データ!X6</f>
        <v>1761.72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dqULFOh3BxlUfSnQ6BOtecYIULGeS/EdWxlU5qMTKgsbGCSnLUQ3nLKz83VKEDMXz4tOrF6hNPAVLG3LTNy4A==" saltValue="EgWFh/OLKfkgaG3rI5WE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22101</v>
      </c>
      <c r="D6" s="19">
        <f t="shared" si="3"/>
        <v>46</v>
      </c>
      <c r="E6" s="19">
        <f t="shared" si="3"/>
        <v>17</v>
      </c>
      <c r="F6" s="19">
        <f t="shared" si="3"/>
        <v>5</v>
      </c>
      <c r="G6" s="19">
        <f t="shared" si="3"/>
        <v>0</v>
      </c>
      <c r="H6" s="19" t="str">
        <f t="shared" si="3"/>
        <v>青森県　平川市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83.57</v>
      </c>
      <c r="P6" s="20">
        <f t="shared" si="3"/>
        <v>18.059999999999999</v>
      </c>
      <c r="Q6" s="20">
        <f t="shared" si="3"/>
        <v>98.68</v>
      </c>
      <c r="R6" s="20">
        <f t="shared" si="3"/>
        <v>3124</v>
      </c>
      <c r="S6" s="20">
        <f t="shared" si="3"/>
        <v>29713</v>
      </c>
      <c r="T6" s="20">
        <f t="shared" si="3"/>
        <v>346.01</v>
      </c>
      <c r="U6" s="20">
        <f t="shared" si="3"/>
        <v>85.87</v>
      </c>
      <c r="V6" s="20">
        <f t="shared" si="3"/>
        <v>5338</v>
      </c>
      <c r="W6" s="20">
        <f t="shared" si="3"/>
        <v>3.03</v>
      </c>
      <c r="X6" s="20">
        <f t="shared" si="3"/>
        <v>1761.72</v>
      </c>
      <c r="Y6" s="21">
        <f>IF(Y7="",NA(),Y7)</f>
        <v>104.22</v>
      </c>
      <c r="Z6" s="21">
        <f t="shared" ref="Z6:AH6" si="4">IF(Z7="",NA(),Z7)</f>
        <v>105.48</v>
      </c>
      <c r="AA6" s="21">
        <f t="shared" si="4"/>
        <v>81.010000000000005</v>
      </c>
      <c r="AB6" s="21">
        <f t="shared" si="4"/>
        <v>101.14</v>
      </c>
      <c r="AC6" s="21">
        <f t="shared" si="4"/>
        <v>73.540000000000006</v>
      </c>
      <c r="AD6" s="21">
        <f t="shared" si="4"/>
        <v>103.6</v>
      </c>
      <c r="AE6" s="21">
        <f t="shared" si="4"/>
        <v>106.37</v>
      </c>
      <c r="AF6" s="21">
        <f t="shared" si="4"/>
        <v>106.07</v>
      </c>
      <c r="AG6" s="21">
        <f t="shared" si="4"/>
        <v>105.5</v>
      </c>
      <c r="AH6" s="21">
        <f t="shared" si="4"/>
        <v>103.07</v>
      </c>
      <c r="AI6" s="20" t="str">
        <f>IF(AI7="","",IF(AI7="-","【-】","【"&amp;SUBSTITUTE(TEXT(AI7,"#,##0.00"),"-","△")&amp;"】"))</f>
        <v>【104.44】</v>
      </c>
      <c r="AJ6" s="21">
        <f>IF(AJ7="",NA(),AJ7)</f>
        <v>736.04</v>
      </c>
      <c r="AK6" s="21">
        <f t="shared" ref="AK6:AS6" si="5">IF(AK7="",NA(),AK7)</f>
        <v>706.04</v>
      </c>
      <c r="AL6" s="21">
        <f t="shared" si="5"/>
        <v>779.51</v>
      </c>
      <c r="AM6" s="21">
        <f t="shared" si="5"/>
        <v>786.95</v>
      </c>
      <c r="AN6" s="21">
        <f t="shared" si="5"/>
        <v>583.58000000000004</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15.48</v>
      </c>
      <c r="AV6" s="21">
        <f t="shared" ref="AV6:BD6" si="6">IF(AV7="",NA(),AV7)</f>
        <v>32.479999999999997</v>
      </c>
      <c r="AW6" s="21">
        <f t="shared" si="6"/>
        <v>45.04</v>
      </c>
      <c r="AX6" s="21">
        <f t="shared" si="6"/>
        <v>46.31</v>
      </c>
      <c r="AY6" s="21">
        <f t="shared" si="6"/>
        <v>45.56</v>
      </c>
      <c r="AZ6" s="21">
        <f t="shared" si="6"/>
        <v>26.99</v>
      </c>
      <c r="BA6" s="21">
        <f t="shared" si="6"/>
        <v>29.13</v>
      </c>
      <c r="BB6" s="21">
        <f t="shared" si="6"/>
        <v>35.69</v>
      </c>
      <c r="BC6" s="21">
        <f t="shared" si="6"/>
        <v>38.4</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52.26</v>
      </c>
      <c r="BR6" s="21">
        <f t="shared" ref="BR6:BZ6" si="8">IF(BR7="",NA(),BR7)</f>
        <v>56.44</v>
      </c>
      <c r="BS6" s="21">
        <f t="shared" si="8"/>
        <v>51.82</v>
      </c>
      <c r="BT6" s="21">
        <f t="shared" si="8"/>
        <v>46.37</v>
      </c>
      <c r="BU6" s="21">
        <f t="shared" si="8"/>
        <v>38.369999999999997</v>
      </c>
      <c r="BV6" s="21">
        <f t="shared" si="8"/>
        <v>57.31</v>
      </c>
      <c r="BW6" s="21">
        <f t="shared" si="8"/>
        <v>57.08</v>
      </c>
      <c r="BX6" s="21">
        <f t="shared" si="8"/>
        <v>56.26</v>
      </c>
      <c r="BY6" s="21">
        <f t="shared" si="8"/>
        <v>52.94</v>
      </c>
      <c r="BZ6" s="21">
        <f t="shared" si="8"/>
        <v>61.15</v>
      </c>
      <c r="CA6" s="20" t="str">
        <f>IF(CA7="","",IF(CA7="-","【-】","【"&amp;SUBSTITUTE(TEXT(CA7,"#,##0.00"),"-","△")&amp;"】"))</f>
        <v>【56.93】</v>
      </c>
      <c r="CB6" s="21">
        <f>IF(CB7="",NA(),CB7)</f>
        <v>296.63</v>
      </c>
      <c r="CC6" s="21">
        <f t="shared" ref="CC6:CK6" si="9">IF(CC7="",NA(),CC7)</f>
        <v>273.88</v>
      </c>
      <c r="CD6" s="21">
        <f t="shared" si="9"/>
        <v>298.83999999999997</v>
      </c>
      <c r="CE6" s="21">
        <f t="shared" si="9"/>
        <v>333.39</v>
      </c>
      <c r="CF6" s="21">
        <f t="shared" si="9"/>
        <v>403.63</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52.03</v>
      </c>
      <c r="CN6" s="21">
        <f t="shared" ref="CN6:CV6" si="10">IF(CN7="",NA(),CN7)</f>
        <v>53.52</v>
      </c>
      <c r="CO6" s="21">
        <f t="shared" si="10"/>
        <v>52.41</v>
      </c>
      <c r="CP6" s="21">
        <f t="shared" si="10"/>
        <v>47.93</v>
      </c>
      <c r="CQ6" s="21">
        <f t="shared" si="10"/>
        <v>73.17</v>
      </c>
      <c r="CR6" s="21">
        <f t="shared" si="10"/>
        <v>50.14</v>
      </c>
      <c r="CS6" s="21">
        <f t="shared" si="10"/>
        <v>54.83</v>
      </c>
      <c r="CT6" s="21">
        <f t="shared" si="10"/>
        <v>66.53</v>
      </c>
      <c r="CU6" s="21">
        <f t="shared" si="10"/>
        <v>52.35</v>
      </c>
      <c r="CV6" s="21">
        <f t="shared" si="10"/>
        <v>52.63</v>
      </c>
      <c r="CW6" s="20" t="str">
        <f>IF(CW7="","",IF(CW7="-","【-】","【"&amp;SUBSTITUTE(TEXT(CW7,"#,##0.00"),"-","△")&amp;"】"))</f>
        <v>【49.87】</v>
      </c>
      <c r="CX6" s="21">
        <f>IF(CX7="",NA(),CX7)</f>
        <v>82.26</v>
      </c>
      <c r="CY6" s="21">
        <f t="shared" ref="CY6:DG6" si="11">IF(CY7="",NA(),CY7)</f>
        <v>81.52</v>
      </c>
      <c r="CZ6" s="21">
        <f t="shared" si="11"/>
        <v>82.29</v>
      </c>
      <c r="DA6" s="21">
        <f t="shared" si="11"/>
        <v>82.79</v>
      </c>
      <c r="DB6" s="21">
        <f t="shared" si="11"/>
        <v>82.22</v>
      </c>
      <c r="DC6" s="21">
        <f t="shared" si="11"/>
        <v>84.98</v>
      </c>
      <c r="DD6" s="21">
        <f t="shared" si="11"/>
        <v>84.7</v>
      </c>
      <c r="DE6" s="21">
        <f t="shared" si="11"/>
        <v>84.67</v>
      </c>
      <c r="DF6" s="21">
        <f t="shared" si="11"/>
        <v>84.39</v>
      </c>
      <c r="DG6" s="21">
        <f t="shared" si="11"/>
        <v>90.32</v>
      </c>
      <c r="DH6" s="20" t="str">
        <f>IF(DH7="","",IF(DH7="-","【-】","【"&amp;SUBSTITUTE(TEXT(DH7,"#,##0.00"),"-","△")&amp;"】"))</f>
        <v>【87.54】</v>
      </c>
      <c r="DI6" s="21">
        <f>IF(DI7="",NA(),DI7)</f>
        <v>34.06</v>
      </c>
      <c r="DJ6" s="21">
        <f t="shared" ref="DJ6:DR6" si="12">IF(DJ7="",NA(),DJ7)</f>
        <v>35.729999999999997</v>
      </c>
      <c r="DK6" s="21">
        <f t="shared" si="12"/>
        <v>37.33</v>
      </c>
      <c r="DL6" s="21">
        <f t="shared" si="12"/>
        <v>39.18</v>
      </c>
      <c r="DM6" s="21">
        <f t="shared" si="12"/>
        <v>41.38</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22101</v>
      </c>
      <c r="D7" s="23">
        <v>46</v>
      </c>
      <c r="E7" s="23">
        <v>17</v>
      </c>
      <c r="F7" s="23">
        <v>5</v>
      </c>
      <c r="G7" s="23">
        <v>0</v>
      </c>
      <c r="H7" s="23" t="s">
        <v>96</v>
      </c>
      <c r="I7" s="23" t="s">
        <v>97</v>
      </c>
      <c r="J7" s="23" t="s">
        <v>98</v>
      </c>
      <c r="K7" s="23" t="s">
        <v>99</v>
      </c>
      <c r="L7" s="23" t="s">
        <v>100</v>
      </c>
      <c r="M7" s="23" t="s">
        <v>101</v>
      </c>
      <c r="N7" s="24" t="s">
        <v>102</v>
      </c>
      <c r="O7" s="24">
        <v>83.57</v>
      </c>
      <c r="P7" s="24">
        <v>18.059999999999999</v>
      </c>
      <c r="Q7" s="24">
        <v>98.68</v>
      </c>
      <c r="R7" s="24">
        <v>3124</v>
      </c>
      <c r="S7" s="24">
        <v>29713</v>
      </c>
      <c r="T7" s="24">
        <v>346.01</v>
      </c>
      <c r="U7" s="24">
        <v>85.87</v>
      </c>
      <c r="V7" s="24">
        <v>5338</v>
      </c>
      <c r="W7" s="24">
        <v>3.03</v>
      </c>
      <c r="X7" s="24">
        <v>1761.72</v>
      </c>
      <c r="Y7" s="24">
        <v>104.22</v>
      </c>
      <c r="Z7" s="24">
        <v>105.48</v>
      </c>
      <c r="AA7" s="24">
        <v>81.010000000000005</v>
      </c>
      <c r="AB7" s="24">
        <v>101.14</v>
      </c>
      <c r="AC7" s="24">
        <v>73.540000000000006</v>
      </c>
      <c r="AD7" s="24">
        <v>103.6</v>
      </c>
      <c r="AE7" s="24">
        <v>106.37</v>
      </c>
      <c r="AF7" s="24">
        <v>106.07</v>
      </c>
      <c r="AG7" s="24">
        <v>105.5</v>
      </c>
      <c r="AH7" s="24">
        <v>103.07</v>
      </c>
      <c r="AI7" s="24">
        <v>104.44</v>
      </c>
      <c r="AJ7" s="24">
        <v>736.04</v>
      </c>
      <c r="AK7" s="24">
        <v>706.04</v>
      </c>
      <c r="AL7" s="24">
        <v>779.51</v>
      </c>
      <c r="AM7" s="24">
        <v>786.95</v>
      </c>
      <c r="AN7" s="24">
        <v>583.58000000000004</v>
      </c>
      <c r="AO7" s="24">
        <v>193.99</v>
      </c>
      <c r="AP7" s="24">
        <v>139.02000000000001</v>
      </c>
      <c r="AQ7" s="24">
        <v>132.04</v>
      </c>
      <c r="AR7" s="24">
        <v>145.43</v>
      </c>
      <c r="AS7" s="24">
        <v>120.64</v>
      </c>
      <c r="AT7" s="24">
        <v>124.06</v>
      </c>
      <c r="AU7" s="24">
        <v>15.48</v>
      </c>
      <c r="AV7" s="24">
        <v>32.479999999999997</v>
      </c>
      <c r="AW7" s="24">
        <v>45.04</v>
      </c>
      <c r="AX7" s="24">
        <v>46.31</v>
      </c>
      <c r="AY7" s="24">
        <v>45.56</v>
      </c>
      <c r="AZ7" s="24">
        <v>26.99</v>
      </c>
      <c r="BA7" s="24">
        <v>29.13</v>
      </c>
      <c r="BB7" s="24">
        <v>35.69</v>
      </c>
      <c r="BC7" s="24">
        <v>38.4</v>
      </c>
      <c r="BD7" s="24">
        <v>39.82</v>
      </c>
      <c r="BE7" s="24">
        <v>42.02</v>
      </c>
      <c r="BF7" s="24">
        <v>0</v>
      </c>
      <c r="BG7" s="24">
        <v>0</v>
      </c>
      <c r="BH7" s="24">
        <v>0</v>
      </c>
      <c r="BI7" s="24">
        <v>0</v>
      </c>
      <c r="BJ7" s="24">
        <v>0</v>
      </c>
      <c r="BK7" s="24">
        <v>826.83</v>
      </c>
      <c r="BL7" s="24">
        <v>867.83</v>
      </c>
      <c r="BM7" s="24">
        <v>791.76</v>
      </c>
      <c r="BN7" s="24">
        <v>900.82</v>
      </c>
      <c r="BO7" s="24">
        <v>743.31</v>
      </c>
      <c r="BP7" s="24">
        <v>785.1</v>
      </c>
      <c r="BQ7" s="24">
        <v>52.26</v>
      </c>
      <c r="BR7" s="24">
        <v>56.44</v>
      </c>
      <c r="BS7" s="24">
        <v>51.82</v>
      </c>
      <c r="BT7" s="24">
        <v>46.37</v>
      </c>
      <c r="BU7" s="24">
        <v>38.369999999999997</v>
      </c>
      <c r="BV7" s="24">
        <v>57.31</v>
      </c>
      <c r="BW7" s="24">
        <v>57.08</v>
      </c>
      <c r="BX7" s="24">
        <v>56.26</v>
      </c>
      <c r="BY7" s="24">
        <v>52.94</v>
      </c>
      <c r="BZ7" s="24">
        <v>61.15</v>
      </c>
      <c r="CA7" s="24">
        <v>56.93</v>
      </c>
      <c r="CB7" s="24">
        <v>296.63</v>
      </c>
      <c r="CC7" s="24">
        <v>273.88</v>
      </c>
      <c r="CD7" s="24">
        <v>298.83999999999997</v>
      </c>
      <c r="CE7" s="24">
        <v>333.39</v>
      </c>
      <c r="CF7" s="24">
        <v>403.63</v>
      </c>
      <c r="CG7" s="24">
        <v>273.52</v>
      </c>
      <c r="CH7" s="24">
        <v>274.99</v>
      </c>
      <c r="CI7" s="24">
        <v>282.08999999999997</v>
      </c>
      <c r="CJ7" s="24">
        <v>303.27999999999997</v>
      </c>
      <c r="CK7" s="24">
        <v>250.43</v>
      </c>
      <c r="CL7" s="24">
        <v>271.14999999999998</v>
      </c>
      <c r="CM7" s="24">
        <v>52.03</v>
      </c>
      <c r="CN7" s="24">
        <v>53.52</v>
      </c>
      <c r="CO7" s="24">
        <v>52.41</v>
      </c>
      <c r="CP7" s="24">
        <v>47.93</v>
      </c>
      <c r="CQ7" s="24">
        <v>73.17</v>
      </c>
      <c r="CR7" s="24">
        <v>50.14</v>
      </c>
      <c r="CS7" s="24">
        <v>54.83</v>
      </c>
      <c r="CT7" s="24">
        <v>66.53</v>
      </c>
      <c r="CU7" s="24">
        <v>52.35</v>
      </c>
      <c r="CV7" s="24">
        <v>52.63</v>
      </c>
      <c r="CW7" s="24">
        <v>49.87</v>
      </c>
      <c r="CX7" s="24">
        <v>82.26</v>
      </c>
      <c r="CY7" s="24">
        <v>81.52</v>
      </c>
      <c r="CZ7" s="24">
        <v>82.29</v>
      </c>
      <c r="DA7" s="24">
        <v>82.79</v>
      </c>
      <c r="DB7" s="24">
        <v>82.22</v>
      </c>
      <c r="DC7" s="24">
        <v>84.98</v>
      </c>
      <c r="DD7" s="24">
        <v>84.7</v>
      </c>
      <c r="DE7" s="24">
        <v>84.67</v>
      </c>
      <c r="DF7" s="24">
        <v>84.39</v>
      </c>
      <c r="DG7" s="24">
        <v>90.32</v>
      </c>
      <c r="DH7" s="24">
        <v>87.54</v>
      </c>
      <c r="DI7" s="24">
        <v>34.06</v>
      </c>
      <c r="DJ7" s="24">
        <v>35.729999999999997</v>
      </c>
      <c r="DK7" s="24">
        <v>37.33</v>
      </c>
      <c r="DL7" s="24">
        <v>39.18</v>
      </c>
      <c r="DM7" s="24">
        <v>41.38</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2025-02-17T10:52:14Z</cp:lastPrinted>
  <dcterms:created xsi:type="dcterms:W3CDTF">2024-12-19T01:27:10Z</dcterms:created>
  <dcterms:modified xsi:type="dcterms:W3CDTF">2025-02-20T02:22:28Z</dcterms:modified>
  <cp:category/>
</cp:coreProperties>
</file>