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Filesv1\300_理財\342 経営比較分析表の策定\Ｒ６\250120 経営比較分析表の分析等について（依頼）\5.確認完了データ\17 下水\10_平川市\"/>
    </mc:Choice>
  </mc:AlternateContent>
  <xr:revisionPtr revIDLastSave="0" documentId="13_ncr:1_{AB413B90-17FE-4218-8868-625C76C2E8C9}" xr6:coauthVersionLast="47" xr6:coauthVersionMax="47" xr10:uidLastSave="{00000000-0000-0000-0000-000000000000}"/>
  <workbookProtection workbookAlgorithmName="SHA-512" workbookHashValue="te3rnnXVkm6/1EAIMATQoUWtYJsfpgaq8SrNJoZl2XmWGw2C3NXTEh3Row4g9AVDqdYhWUMRM2p4qUR5wnqkeA==" workbookSaltValue="WmwFICUMWGls1ZfETrF71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5" i="4"/>
  <c r="BB10" i="4"/>
  <c r="AT10" i="4"/>
  <c r="AT8" i="4"/>
  <c r="W8" i="4"/>
  <c r="P8" i="4"/>
  <c r="B6"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<sst xmlns="http://schemas.openxmlformats.org/spreadsheetml/2006/main" count="236" uniqueCount="117">
  <si>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</si>
  <si>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</si>
  <si>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</si>
  <si>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</si>
  <si>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</si>
  <si>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</si>
  <si>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</si>
  <si>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</si>
  <si>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</si>
  <si>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</si>
  <si>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</si>
  <si>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</si>
  <si>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</si>
  <si>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</si>
  <si>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</si>
  <si>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</si>
  <si>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</si>
  <si>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</si>
  <si>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</si>
  <si>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</si>
  <si>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</si>
  <si>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</si>
  <si>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</si>
  <si>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</si>
  <si>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</si>
  <si>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</si>
  <si>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</si>
  <si>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</si>
  <si>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</si>
  <si>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</si>
  <si>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</si>
  <si>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</si>
  <si>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</si>
  <si>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</si>
  <si>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</si>
  <si>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</si>
  <si>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</si>
  <si>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</si>
  <si>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</si>
  <si>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</si>
  <si>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</si>
  <si>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</si>
  <si>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</si>
  <si>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</si>
  <si>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</si>
  <si>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</si>
  <si>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</si>
  <si>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</si>
  <si>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</si>
  <si>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</si>
  <si>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</si>
  <si>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</si>
  <si>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</si>
  <si>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</si>
  <si>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</si>
  <si>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</si>
  <si>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</si>
  <si>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</si>
  <si>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</si>
  <si>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</si>
  <si>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</si>
  <si>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</si>
  <si>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</si>
  <si>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</si>
  <si>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</si>
  <si>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</si>
  <si>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</si>
  <si>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</si>
  <si>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</si>
  <si>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</si>
  <si>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</si>
  <si>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</si>
  <si>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</si>
  <si>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</si>
  <si>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</si>
  <si>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</si>
  <si>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</si>
  <si>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</si>
  <si>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</si>
  <si>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</si>
  <si>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</si>
  <si>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</si>
  <si>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</si>
  <si>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</si>
  <si>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</si>
  <si>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</si>
  <si>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</si>
  <si>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</si>
  <si>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</si>
  <si>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</si>
  <si>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</si>
  <si>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</si>
  <si>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</si>
  <si>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</si>
  <si>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</si>
  <si>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</si>
  <si>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平川市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</si>
  <si>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</si>
  <si>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</si>
  <si>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</si>
  <si>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</si>
  <si>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</si>
  <si>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</si>
  <si>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</si>
  <si>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</si>
  <si>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</si>
  <si>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</si>
  <si>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</si>
  <si>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</si>
  <si>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</si>
  <si>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</si>
  <si>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</si>
  <si>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</si>
  <si>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</si>
  <si>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経常収支比率や経費回収率が100％を下回っており、今後は人口減少による使用料の減収が避けられず、厳しい経営状況が続くと考えられるため、より一層の経営改善が必要となる。
  よって、料金収入を確保するため、料金改定の検討や汚水処理費の削減など、経営改善を実施する。
　また、計画的な点検により早期修繕を行うことで長寿命化を図り、突発的な経費が発生しないよう維持修繕、改築更新に努める。</t>
    <rPh sb="70" eb="72">
      <t>イッソウ</t>
    </rPh>
    <rPh sb="103" eb="105">
      <t>リョウキン</t>
    </rPh>
    <rPh sb="105" eb="107">
      <t>カイテイ</t>
    </rPh>
    <rPh sb="108" eb="110">
      <t>ケントウ</t>
    </rPh>
    <rPh sb="111" eb="113">
      <t>オスイ</t>
    </rPh>
    <rPh sb="113" eb="115">
      <t>ショリ</t>
    </rPh>
    <rPh sb="115" eb="116">
      <t>ヒ</t>
    </rPh>
    <rPh sb="117" eb="119">
      <t>サクゲン</t>
    </rPh>
    <phoneticPr fontId="4"/>
  </si>
  <si>
    <t>　有形固定資産減価償却率は、類似団体よりも高く、右肩上がりの状況である。資産の償却は進んでいるものの、耐用年数に達している資産は少ない。
　管渠老朽化率は類似団体と比較しても低く、老朽化等による管渠の破損等も発生していない。
　管渠改善率は依然低く、法定耐用年数を超過した管渠はない。</t>
    <rPh sb="132" eb="134">
      <t>チョウカ</t>
    </rPh>
    <phoneticPr fontId="4"/>
  </si>
  <si>
    <t>　経常収支比率については、依然100％を下回っており、主な収入源である使用料収入が減少傾向にあるものの、一般会計からの繰入金の増額により、収支が概ね改善されている。
　経費回収率についても100％を下回っており、使用料収入で維持管理費は賄えているが、資本費は一般会計に依存せざるを得ない状況が続いている。特に令和2年度から供用開始30年を経過したため基準内補助金が減少している。
　企業債残高対事業規模比率については、企業債残高はR1より一般会計において負担することと定めているため、皆減した。
　汚水処理原価については、類似団体よりも高くなっているため、より一層の適正な使用料収入の確保や汚水処理費削減策が必要である。
　水洗化率については、前年度比増となっているが、令和２年度以降、類似団体の水洗化率を下回っているため、今後も水洗化率の向上に努めていく。
　なお、令和4年度から累積欠損金が生じ、令和5年度には類似団体の累積欠損金比率を上回ったため、今後、累積欠損金の解消に向けて、料金改定の検討や経費削減など、更なる経営改善が必要である。</t>
    <rPh sb="175" eb="178">
      <t>キジュンナイ</t>
    </rPh>
    <rPh sb="312" eb="315">
      <t>スイセンカ</t>
    </rPh>
    <rPh sb="315" eb="316">
      <t>リツ</t>
    </rPh>
    <rPh sb="322" eb="326">
      <t>ゼンネンドヒ</t>
    </rPh>
    <rPh sb="326" eb="327">
      <t>ゾウ</t>
    </rPh>
    <rPh sb="335" eb="337">
      <t>レイワ</t>
    </rPh>
    <rPh sb="338" eb="340">
      <t>ネンド</t>
    </rPh>
    <rPh sb="340" eb="342">
      <t>イコウ</t>
    </rPh>
    <rPh sb="343" eb="345">
      <t>ルイジ</t>
    </rPh>
    <rPh sb="345" eb="347">
      <t>ダンタイ</t>
    </rPh>
    <rPh sb="348" eb="351">
      <t>スイセンカ</t>
    </rPh>
    <rPh sb="351" eb="352">
      <t>リツ</t>
    </rPh>
    <rPh sb="353" eb="355">
      <t>シタマワ</t>
    </rPh>
    <rPh sb="362" eb="364">
      <t>コンゴ</t>
    </rPh>
    <rPh sb="365" eb="368">
      <t>スイセンカ</t>
    </rPh>
    <rPh sb="368" eb="369">
      <t>リツ</t>
    </rPh>
    <rPh sb="370" eb="372">
      <t>コウジョウ</t>
    </rPh>
    <rPh sb="373" eb="374">
      <t>ツト</t>
    </rPh>
    <rPh sb="384" eb="386">
      <t>レイワ</t>
    </rPh>
    <rPh sb="387" eb="389">
      <t>ネンド</t>
    </rPh>
    <rPh sb="391" eb="393">
      <t>ルイセキ</t>
    </rPh>
    <rPh sb="393" eb="395">
      <t>ケッソン</t>
    </rPh>
    <rPh sb="395" eb="396">
      <t>キン</t>
    </rPh>
    <rPh sb="397" eb="398">
      <t>ショウ</t>
    </rPh>
    <rPh sb="412" eb="414">
      <t>ルイセキ</t>
    </rPh>
    <rPh sb="414" eb="416">
      <t>ケッソン</t>
    </rPh>
    <rPh sb="416" eb="417">
      <t>キン</t>
    </rPh>
    <rPh sb="417" eb="419">
      <t>ヒリツ</t>
    </rPh>
    <rPh sb="420" eb="422">
      <t>ウワマワ</t>
    </rPh>
    <rPh sb="427" eb="429">
      <t>コンゴ</t>
    </rPh>
    <rPh sb="430" eb="432">
      <t>ルイセキ</t>
    </rPh>
    <rPh sb="432" eb="434">
      <t>ケッソン</t>
    </rPh>
    <rPh sb="434" eb="435">
      <t>キン</t>
    </rPh>
    <rPh sb="436" eb="438">
      <t>カイショウ</t>
    </rPh>
    <rPh sb="439" eb="440">
      <t>ム</t>
    </rPh>
    <rPh sb="443" eb="445">
      <t>リョウキン</t>
    </rPh>
    <rPh sb="445" eb="447">
      <t>カイテイ</t>
    </rPh>
    <rPh sb="448" eb="450">
      <t>ケントウ</t>
    </rPh>
    <rPh sb="451" eb="453">
      <t>ケイヒ</t>
    </rPh>
    <rPh sb="453" eb="455">
      <t>サクゲン</t>
    </rPh>
    <rPh sb="458" eb="459">
      <t>サラ</t>
    </rPh>
    <rPh sb="461" eb="463">
      <t>ケイエイ</t>
    </rPh>
    <rPh sb="463" eb="465">
      <t>カイゼン</t>
    </rPh>
    <rPh sb="466" eb="4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</si>
</sst>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EA-47F6-8903-529E8C873E4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0.15</c:v>
                </c:pt>
                <c:pt idx="2">
                  <c:v>0.15</c:v>
                </c:pt>
                <c:pt idx="3">
                  <c:v>0.12</c:v>
                </c:pt>
                <c:pt idx="4">
                  <c:v>0.09</c:v>
                </c:pt>
              </c:numCache>
            </c:numRef>
          </c:val>
          <c:smooth val="0"/>
          <c:extLst>
            <c:ext xmlns:c16="http://schemas.microsoft.com/office/drawing/2014/chart" uri="{C3380CC4-5D6E-409C-BE32-E72D297353CC}">
              <c16:uniqueId val="{00000001-DDEA-47F6-8903-529E8C873E4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A2-44F3-875D-C173982CB27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56.72</c:v>
                </c:pt>
                <c:pt idx="2">
                  <c:v>56.43</c:v>
                </c:pt>
                <c:pt idx="3">
                  <c:v>55.82</c:v>
                </c:pt>
                <c:pt idx="4">
                  <c:v>56.51</c:v>
                </c:pt>
              </c:numCache>
            </c:numRef>
          </c:val>
          <c:smooth val="0"/>
          <c:extLst>
            <c:ext xmlns:c16="http://schemas.microsoft.com/office/drawing/2014/chart" uri="{C3380CC4-5D6E-409C-BE32-E72D297353CC}">
              <c16:uniqueId val="{00000001-5FA2-44F3-875D-C173982CB27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83.71</c:v>
                </c:pt>
                <c:pt idx="1">
                  <c:v>83.64</c:v>
                </c:pt>
                <c:pt idx="2">
                  <c:v>84.07</c:v>
                </c:pt>
                <c:pt idx="3">
                  <c:v>84.36</c:v>
                </c:pt>
                <c:pt idx="4">
                  <c:v>84.75</c:v>
                </c:pt>
              </c:numCache>
            </c:numRef>
          </c:val>
          <c:extLst>
            <c:ext xmlns:c16="http://schemas.microsoft.com/office/drawing/2014/chart" uri="{C3380CC4-5D6E-409C-BE32-E72D297353CC}">
              <c16:uniqueId val="{00000000-8FC7-4874-8634-FED22483F5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90.72</c:v>
                </c:pt>
                <c:pt idx="2">
                  <c:v>91.07</c:v>
                </c:pt>
                <c:pt idx="3">
                  <c:v>90.67</c:v>
                </c:pt>
                <c:pt idx="4">
                  <c:v>90.62</c:v>
                </c:pt>
              </c:numCache>
            </c:numRef>
          </c:val>
          <c:smooth val="0"/>
          <c:extLst>
            <c:ext xmlns:c16="http://schemas.microsoft.com/office/drawing/2014/chart" uri="{C3380CC4-5D6E-409C-BE32-E72D297353CC}">
              <c16:uniqueId val="{00000001-8FC7-4874-8634-FED22483F5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117.2</c:v>
                </c:pt>
                <c:pt idx="1">
                  <c:v>83.86</c:v>
                </c:pt>
                <c:pt idx="2">
                  <c:v>79.790000000000006</c:v>
                </c:pt>
                <c:pt idx="3">
                  <c:v>90.21</c:v>
                </c:pt>
                <c:pt idx="4">
                  <c:v>89.07</c:v>
                </c:pt>
              </c:numCache>
            </c:numRef>
          </c:val>
          <c:extLst>
            <c:ext xmlns:c16="http://schemas.microsoft.com/office/drawing/2014/chart" uri="{C3380CC4-5D6E-409C-BE32-E72D297353CC}">
              <c16:uniqueId val="{00000000-BA21-45F1-83DE-3F27318FCD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106.5</c:v>
                </c:pt>
                <c:pt idx="2">
                  <c:v>106.22</c:v>
                </c:pt>
                <c:pt idx="3">
                  <c:v>107.01</c:v>
                </c:pt>
                <c:pt idx="4">
                  <c:v>106.53</c:v>
                </c:pt>
              </c:numCache>
            </c:numRef>
          </c:val>
          <c:smooth val="0"/>
          <c:extLst>
            <c:ext xmlns:c16="http://schemas.microsoft.com/office/drawing/2014/chart" uri="{C3380CC4-5D6E-409C-BE32-E72D297353CC}">
              <c16:uniqueId val="{00000001-BA21-45F1-83DE-3F27318FCD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29.05</c:v>
                </c:pt>
                <c:pt idx="1">
                  <c:v>31.57</c:v>
                </c:pt>
                <c:pt idx="2">
                  <c:v>33.56</c:v>
                </c:pt>
                <c:pt idx="3">
                  <c:v>35.799999999999997</c:v>
                </c:pt>
                <c:pt idx="4">
                  <c:v>36.950000000000003</c:v>
                </c:pt>
              </c:numCache>
            </c:numRef>
          </c:val>
          <c:extLst>
            <c:ext xmlns:c16="http://schemas.microsoft.com/office/drawing/2014/chart" uri="{C3380CC4-5D6E-409C-BE32-E72D297353CC}">
              <c16:uniqueId val="{00000000-B0D7-4E26-B065-683F0770F2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20.78</c:v>
                </c:pt>
                <c:pt idx="2">
                  <c:v>23.54</c:v>
                </c:pt>
                <c:pt idx="3">
                  <c:v>25.86</c:v>
                </c:pt>
                <c:pt idx="4">
                  <c:v>26.9</c:v>
                </c:pt>
              </c:numCache>
            </c:numRef>
          </c:val>
          <c:smooth val="0"/>
          <c:extLst>
            <c:ext xmlns:c16="http://schemas.microsoft.com/office/drawing/2014/chart" uri="{C3380CC4-5D6E-409C-BE32-E72D297353CC}">
              <c16:uniqueId val="{00000001-B0D7-4E26-B065-683F0770F2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DA5-4BBC-B953-2F0C3CDFA6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1.34</c:v>
                </c:pt>
                <c:pt idx="2">
                  <c:v>1.5</c:v>
                </c:pt>
                <c:pt idx="3">
                  <c:v>1.4</c:v>
                </c:pt>
                <c:pt idx="4">
                  <c:v>2.08</c:v>
                </c:pt>
              </c:numCache>
            </c:numRef>
          </c:val>
          <c:smooth val="0"/>
          <c:extLst>
            <c:ext xmlns:c16="http://schemas.microsoft.com/office/drawing/2014/chart" uri="{C3380CC4-5D6E-409C-BE32-E72D297353CC}">
              <c16:uniqueId val="{00000001-2DA5-4BBC-B953-2F0C3CDFA6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quot;-&quot;">
                  <c:v>11.76</c:v>
                </c:pt>
                <c:pt idx="4" formatCode="#,##0.00;&quot;△&quot;#,##0.00;&quot;-&quot;">
                  <c:v>25.65</c:v>
                </c:pt>
              </c:numCache>
            </c:numRef>
          </c:val>
          <c:extLst>
            <c:ext xmlns:c16="http://schemas.microsoft.com/office/drawing/2014/chart" uri="{C3380CC4-5D6E-409C-BE32-E72D297353CC}">
              <c16:uniqueId val="{00000000-BFE7-4AA5-8717-30BB5FB2BB6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18.36</c:v>
                </c:pt>
                <c:pt idx="2">
                  <c:v>18.010000000000002</c:v>
                </c:pt>
                <c:pt idx="3">
                  <c:v>23.86</c:v>
                </c:pt>
                <c:pt idx="4">
                  <c:v>18.41</c:v>
                </c:pt>
              </c:numCache>
            </c:numRef>
          </c:val>
          <c:smooth val="0"/>
          <c:extLst>
            <c:ext xmlns:c16="http://schemas.microsoft.com/office/drawing/2014/chart" uri="{C3380CC4-5D6E-409C-BE32-E72D297353CC}">
              <c16:uniqueId val="{00000001-BFE7-4AA5-8717-30BB5FB2BB6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32.04</c:v>
                </c:pt>
                <c:pt idx="1">
                  <c:v>24.04</c:v>
                </c:pt>
                <c:pt idx="2">
                  <c:v>25.91</c:v>
                </c:pt>
                <c:pt idx="3">
                  <c:v>31.09</c:v>
                </c:pt>
                <c:pt idx="4">
                  <c:v>52.61</c:v>
                </c:pt>
              </c:numCache>
            </c:numRef>
          </c:val>
          <c:extLst>
            <c:ext xmlns:c16="http://schemas.microsoft.com/office/drawing/2014/chart" uri="{C3380CC4-5D6E-409C-BE32-E72D297353CC}">
              <c16:uniqueId val="{00000000-4695-4844-8117-F8AE8B002D5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55.6</c:v>
                </c:pt>
                <c:pt idx="2">
                  <c:v>59.4</c:v>
                </c:pt>
                <c:pt idx="3">
                  <c:v>68.27</c:v>
                </c:pt>
                <c:pt idx="4">
                  <c:v>74.790000000000006</c:v>
                </c:pt>
              </c:numCache>
            </c:numRef>
          </c:val>
          <c:smooth val="0"/>
          <c:extLst>
            <c:ext xmlns:c16="http://schemas.microsoft.com/office/drawing/2014/chart" uri="{C3380CC4-5D6E-409C-BE32-E72D297353CC}">
              <c16:uniqueId val="{00000001-4695-4844-8117-F8AE8B002D5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23C-409B-9D35-9CDAEB592B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789.08</c:v>
                </c:pt>
                <c:pt idx="2">
                  <c:v>747.84</c:v>
                </c:pt>
                <c:pt idx="3">
                  <c:v>804.98</c:v>
                </c:pt>
                <c:pt idx="4">
                  <c:v>767.56</c:v>
                </c:pt>
              </c:numCache>
            </c:numRef>
          </c:val>
          <c:smooth val="0"/>
          <c:extLst>
            <c:ext xmlns:c16="http://schemas.microsoft.com/office/drawing/2014/chart" uri="{C3380CC4-5D6E-409C-BE32-E72D297353CC}">
              <c16:uniqueId val="{00000001-123C-409B-9D35-9CDAEB592B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97.13</c:v>
                </c:pt>
                <c:pt idx="1">
                  <c:v>70.959999999999994</c:v>
                </c:pt>
                <c:pt idx="2">
                  <c:v>71.42</c:v>
                </c:pt>
                <c:pt idx="3">
                  <c:v>69.73</c:v>
                </c:pt>
                <c:pt idx="4">
                  <c:v>68.650000000000006</c:v>
                </c:pt>
              </c:numCache>
            </c:numRef>
          </c:val>
          <c:extLst>
            <c:ext xmlns:c16="http://schemas.microsoft.com/office/drawing/2014/chart" uri="{C3380CC4-5D6E-409C-BE32-E72D297353CC}">
              <c16:uniqueId val="{00000000-F59F-4CD7-A686-37CA10605C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88.25</c:v>
                </c:pt>
                <c:pt idx="2">
                  <c:v>90.17</c:v>
                </c:pt>
                <c:pt idx="3">
                  <c:v>88.71</c:v>
                </c:pt>
                <c:pt idx="4">
                  <c:v>90.23</c:v>
                </c:pt>
              </c:numCache>
            </c:numRef>
          </c:val>
          <c:smooth val="0"/>
          <c:extLst>
            <c:ext xmlns:c16="http://schemas.microsoft.com/office/drawing/2014/chart" uri="{C3380CC4-5D6E-409C-BE32-E72D297353CC}">
              <c16:uniqueId val="{00000001-F59F-4CD7-A686-37CA10605C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166.88</c:v>
                </c:pt>
                <c:pt idx="1">
                  <c:v>226.83</c:v>
                </c:pt>
                <c:pt idx="2">
                  <c:v>226.64</c:v>
                </c:pt>
                <c:pt idx="3">
                  <c:v>232.72</c:v>
                </c:pt>
                <c:pt idx="4">
                  <c:v>237.74</c:v>
                </c:pt>
              </c:numCache>
            </c:numRef>
          </c:val>
          <c:extLst>
            <c:ext xmlns:c16="http://schemas.microsoft.com/office/drawing/2014/chart" uri="{C3380CC4-5D6E-409C-BE32-E72D297353CC}">
              <c16:uniqueId val="{00000000-CCF5-4671-8A30-28EC500DED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176.37</c:v>
                </c:pt>
                <c:pt idx="2">
                  <c:v>173.17</c:v>
                </c:pt>
                <c:pt idx="3">
                  <c:v>174.8</c:v>
                </c:pt>
                <c:pt idx="4">
                  <c:v>170.2</c:v>
                </c:pt>
              </c:numCache>
            </c:numRef>
          </c:val>
          <c:smooth val="0"/>
          <c:extLst>
            <c:ext xmlns:c16="http://schemas.microsoft.com/office/drawing/2014/chart" uri="{C3380CC4-5D6E-409C-BE32-E72D297353CC}">
              <c16:uniqueId val="{00000001-CCF5-4671-8A30-28EC500DED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青森県　平川市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29713</v>
      </c>
      <c r="AM8" s="44"/>
      <c r="AN8" s="44"/>
      <c r="AO8" s="44"/>
      <c r="AP8" s="44"/>
      <c r="AQ8" s="44"/>
      <c r="AR8" s="44"/>
      <c r="AS8" s="44"/>
      <c r="AT8" s="45">
        <f>データ!T6</f>
        <v>346.01</v>
      </c>
      <c r="AU8" s="45"/>
      <c r="AV8" s="45"/>
      <c r="AW8" s="45"/>
      <c r="AX8" s="45"/>
      <c r="AY8" s="45"/>
      <c r="AZ8" s="45"/>
      <c r="BA8" s="45"/>
      <c r="BB8" s="45">
        <f>データ!U6</f>
        <v>85.87</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77.959999999999994</v>
      </c>
      <c r="J10" s="45"/>
      <c r="K10" s="45"/>
      <c r="L10" s="45"/>
      <c r="M10" s="45"/>
      <c r="N10" s="45"/>
      <c r="O10" s="45"/>
      <c r="P10" s="45">
        <f>データ!P6</f>
        <v>75.56</v>
      </c>
      <c r="Q10" s="45"/>
      <c r="R10" s="45"/>
      <c r="S10" s="45"/>
      <c r="T10" s="45"/>
      <c r="U10" s="45"/>
      <c r="V10" s="45"/>
      <c r="W10" s="45">
        <f>データ!Q6</f>
        <v>76.010000000000005</v>
      </c>
      <c r="X10" s="45"/>
      <c r="Y10" s="45"/>
      <c r="Z10" s="45"/>
      <c r="AA10" s="45"/>
      <c r="AB10" s="45"/>
      <c r="AC10" s="45"/>
      <c r="AD10" s="44">
        <f>データ!R6</f>
        <v>3124</v>
      </c>
      <c r="AE10" s="44"/>
      <c r="AF10" s="44"/>
      <c r="AG10" s="44"/>
      <c r="AH10" s="44"/>
      <c r="AI10" s="44"/>
      <c r="AJ10" s="44"/>
      <c r="AK10" s="2"/>
      <c r="AL10" s="44">
        <f>データ!V6</f>
        <v>22336</v>
      </c>
      <c r="AM10" s="44"/>
      <c r="AN10" s="44"/>
      <c r="AO10" s="44"/>
      <c r="AP10" s="44"/>
      <c r="AQ10" s="44"/>
      <c r="AR10" s="44"/>
      <c r="AS10" s="44"/>
      <c r="AT10" s="45">
        <f>データ!W6</f>
        <v>8.43</v>
      </c>
      <c r="AU10" s="45"/>
      <c r="AV10" s="45"/>
      <c r="AW10" s="45"/>
      <c r="AX10" s="45"/>
      <c r="AY10" s="45"/>
      <c r="AZ10" s="45"/>
      <c r="BA10" s="45"/>
      <c r="BB10" s="45">
        <f>データ!X6</f>
        <v>2649.58</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ROOB7WAkudp+VPCGyfVMxtd1O8R/4I5IZwoO10xwzSM9SC7DPmbpefplBEAYlGcs2Ck78gsNM5MvobefXdstg==" saltValue="ieCZ69H5RtoIC/FYd1kWq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22101</v>
      </c>
      <c r="D6" s="19">
        <f t="shared" si="3"/>
        <v>46</v>
      </c>
      <c r="E6" s="19">
        <f t="shared" si="3"/>
        <v>17</v>
      </c>
      <c r="F6" s="19">
        <f t="shared" si="3"/>
        <v>1</v>
      </c>
      <c r="G6" s="19">
        <f t="shared" si="3"/>
        <v>0</v>
      </c>
      <c r="H6" s="19" t="str">
        <f t="shared" si="3"/>
        <v>青森県　平川市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77.959999999999994</v>
      </c>
      <c r="P6" s="20">
        <f t="shared" si="3"/>
        <v>75.56</v>
      </c>
      <c r="Q6" s="20">
        <f t="shared" si="3"/>
        <v>76.010000000000005</v>
      </c>
      <c r="R6" s="20">
        <f t="shared" si="3"/>
        <v>3124</v>
      </c>
      <c r="S6" s="20">
        <f t="shared" si="3"/>
        <v>29713</v>
      </c>
      <c r="T6" s="20">
        <f t="shared" si="3"/>
        <v>346.01</v>
      </c>
      <c r="U6" s="20">
        <f t="shared" si="3"/>
        <v>85.87</v>
      </c>
      <c r="V6" s="20">
        <f t="shared" si="3"/>
        <v>22336</v>
      </c>
      <c r="W6" s="20">
        <f t="shared" si="3"/>
        <v>8.43</v>
      </c>
      <c r="X6" s="20">
        <f t="shared" si="3"/>
        <v>2649.58</v>
      </c>
      <c r="Y6" s="21">
        <f>IF(Y7="",NA(),Y7)</f>
        <v>117.2</v>
      </c>
      <c r="Z6" s="21">
        <f t="shared" ref="Z6:AH6" si="4">IF(Z7="",NA(),Z7)</f>
        <v>83.86</v>
      </c>
      <c r="AA6" s="21">
        <f t="shared" si="4"/>
        <v>79.790000000000006</v>
      </c>
      <c r="AB6" s="21">
        <f t="shared" si="4"/>
        <v>90.21</v>
      </c>
      <c r="AC6" s="21">
        <f t="shared" si="4"/>
        <v>89.07</v>
      </c>
      <c r="AD6" s="21">
        <f t="shared" si="4"/>
        <v>106.57</v>
      </c>
      <c r="AE6" s="21">
        <f t="shared" si="4"/>
        <v>106.5</v>
      </c>
      <c r="AF6" s="21">
        <f t="shared" si="4"/>
        <v>106.22</v>
      </c>
      <c r="AG6" s="21">
        <f t="shared" si="4"/>
        <v>107.01</v>
      </c>
      <c r="AH6" s="21">
        <f t="shared" si="4"/>
        <v>106.53</v>
      </c>
      <c r="AI6" s="20" t="str">
        <f>IF(AI7="","",IF(AI7="-","【-】","【"&amp;SUBSTITUTE(TEXT(AI7,"#,##0.00"),"-","△")&amp;"】"))</f>
        <v>【105.91】</v>
      </c>
      <c r="AJ6" s="20">
        <f>IF(AJ7="",NA(),AJ7)</f>
        <v>0</v>
      </c>
      <c r="AK6" s="20">
        <f t="shared" ref="AK6:AS6" si="5">IF(AK7="",NA(),AK7)</f>
        <v>0</v>
      </c>
      <c r="AL6" s="20">
        <f t="shared" si="5"/>
        <v>0</v>
      </c>
      <c r="AM6" s="21">
        <f t="shared" si="5"/>
        <v>11.76</v>
      </c>
      <c r="AN6" s="21">
        <f t="shared" si="5"/>
        <v>25.65</v>
      </c>
      <c r="AO6" s="21">
        <f t="shared" si="5"/>
        <v>53.44</v>
      </c>
      <c r="AP6" s="21">
        <f t="shared" si="5"/>
        <v>18.36</v>
      </c>
      <c r="AQ6" s="21">
        <f t="shared" si="5"/>
        <v>18.010000000000002</v>
      </c>
      <c r="AR6" s="21">
        <f t="shared" si="5"/>
        <v>23.86</v>
      </c>
      <c r="AS6" s="21">
        <f t="shared" si="5"/>
        <v>18.41</v>
      </c>
      <c r="AT6" s="20" t="str">
        <f>IF(AT7="","",IF(AT7="-","【-】","【"&amp;SUBSTITUTE(TEXT(AT7,"#,##0.00"),"-","△")&amp;"】"))</f>
        <v>【3.03】</v>
      </c>
      <c r="AU6" s="21">
        <f>IF(AU7="",NA(),AU7)</f>
        <v>32.04</v>
      </c>
      <c r="AV6" s="21">
        <f t="shared" ref="AV6:BD6" si="6">IF(AV7="",NA(),AV7)</f>
        <v>24.04</v>
      </c>
      <c r="AW6" s="21">
        <f t="shared" si="6"/>
        <v>25.91</v>
      </c>
      <c r="AX6" s="21">
        <f t="shared" si="6"/>
        <v>31.09</v>
      </c>
      <c r="AY6" s="21">
        <f t="shared" si="6"/>
        <v>52.61</v>
      </c>
      <c r="AZ6" s="21">
        <f t="shared" si="6"/>
        <v>47.03</v>
      </c>
      <c r="BA6" s="21">
        <f t="shared" si="6"/>
        <v>55.6</v>
      </c>
      <c r="BB6" s="21">
        <f t="shared" si="6"/>
        <v>59.4</v>
      </c>
      <c r="BC6" s="21">
        <f t="shared" si="6"/>
        <v>68.27</v>
      </c>
      <c r="BD6" s="21">
        <f t="shared" si="6"/>
        <v>74.790000000000006</v>
      </c>
      <c r="BE6" s="20" t="str">
        <f>IF(BE7="","",IF(BE7="-","【-】","【"&amp;SUBSTITUTE(TEXT(BE7,"#,##0.00"),"-","△")&amp;"】"))</f>
        <v>【78.43】</v>
      </c>
      <c r="BF6" s="20">
        <f>IF(BF7="",NA(),BF7)</f>
        <v>0</v>
      </c>
      <c r="BG6" s="20">
        <f t="shared" ref="BG6:BO6" si="7">IF(BG7="",NA(),BG7)</f>
        <v>0</v>
      </c>
      <c r="BH6" s="20">
        <f t="shared" si="7"/>
        <v>0</v>
      </c>
      <c r="BI6" s="20">
        <f t="shared" si="7"/>
        <v>0</v>
      </c>
      <c r="BJ6" s="20">
        <f t="shared" si="7"/>
        <v>0</v>
      </c>
      <c r="BK6" s="21">
        <f t="shared" si="7"/>
        <v>1001.3</v>
      </c>
      <c r="BL6" s="21">
        <f t="shared" si="7"/>
        <v>789.08</v>
      </c>
      <c r="BM6" s="21">
        <f t="shared" si="7"/>
        <v>747.84</v>
      </c>
      <c r="BN6" s="21">
        <f t="shared" si="7"/>
        <v>804.98</v>
      </c>
      <c r="BO6" s="21">
        <f t="shared" si="7"/>
        <v>767.56</v>
      </c>
      <c r="BP6" s="20" t="str">
        <f>IF(BP7="","",IF(BP7="-","【-】","【"&amp;SUBSTITUTE(TEXT(BP7,"#,##0.00"),"-","△")&amp;"】"))</f>
        <v>【630.82】</v>
      </c>
      <c r="BQ6" s="21">
        <f>IF(BQ7="",NA(),BQ7)</f>
        <v>97.13</v>
      </c>
      <c r="BR6" s="21">
        <f t="shared" ref="BR6:BZ6" si="8">IF(BR7="",NA(),BR7)</f>
        <v>70.959999999999994</v>
      </c>
      <c r="BS6" s="21">
        <f t="shared" si="8"/>
        <v>71.42</v>
      </c>
      <c r="BT6" s="21">
        <f t="shared" si="8"/>
        <v>69.73</v>
      </c>
      <c r="BU6" s="21">
        <f t="shared" si="8"/>
        <v>68.650000000000006</v>
      </c>
      <c r="BV6" s="21">
        <f t="shared" si="8"/>
        <v>81.88</v>
      </c>
      <c r="BW6" s="21">
        <f t="shared" si="8"/>
        <v>88.25</v>
      </c>
      <c r="BX6" s="21">
        <f t="shared" si="8"/>
        <v>90.17</v>
      </c>
      <c r="BY6" s="21">
        <f t="shared" si="8"/>
        <v>88.71</v>
      </c>
      <c r="BZ6" s="21">
        <f t="shared" si="8"/>
        <v>90.23</v>
      </c>
      <c r="CA6" s="20" t="str">
        <f>IF(CA7="","",IF(CA7="-","【-】","【"&amp;SUBSTITUTE(TEXT(CA7,"#,##0.00"),"-","△")&amp;"】"))</f>
        <v>【97.81】</v>
      </c>
      <c r="CB6" s="21">
        <f>IF(CB7="",NA(),CB7)</f>
        <v>166.88</v>
      </c>
      <c r="CC6" s="21">
        <f t="shared" ref="CC6:CK6" si="9">IF(CC7="",NA(),CC7)</f>
        <v>226.83</v>
      </c>
      <c r="CD6" s="21">
        <f t="shared" si="9"/>
        <v>226.64</v>
      </c>
      <c r="CE6" s="21">
        <f t="shared" si="9"/>
        <v>232.72</v>
      </c>
      <c r="CF6" s="21">
        <f t="shared" si="9"/>
        <v>237.74</v>
      </c>
      <c r="CG6" s="21">
        <f t="shared" si="9"/>
        <v>187.55</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56.72</v>
      </c>
      <c r="CT6" s="21">
        <f t="shared" si="10"/>
        <v>56.43</v>
      </c>
      <c r="CU6" s="21">
        <f t="shared" si="10"/>
        <v>55.82</v>
      </c>
      <c r="CV6" s="21">
        <f t="shared" si="10"/>
        <v>56.51</v>
      </c>
      <c r="CW6" s="20" t="str">
        <f>IF(CW7="","",IF(CW7="-","【-】","【"&amp;SUBSTITUTE(TEXT(CW7,"#,##0.00"),"-","△")&amp;"】"))</f>
        <v>【58.94】</v>
      </c>
      <c r="CX6" s="21">
        <f>IF(CX7="",NA(),CX7)</f>
        <v>83.71</v>
      </c>
      <c r="CY6" s="21">
        <f t="shared" ref="CY6:DG6" si="11">IF(CY7="",NA(),CY7)</f>
        <v>83.64</v>
      </c>
      <c r="CZ6" s="21">
        <f t="shared" si="11"/>
        <v>84.07</v>
      </c>
      <c r="DA6" s="21">
        <f t="shared" si="11"/>
        <v>84.36</v>
      </c>
      <c r="DB6" s="21">
        <f t="shared" si="11"/>
        <v>84.75</v>
      </c>
      <c r="DC6" s="21">
        <f t="shared" si="11"/>
        <v>82.55</v>
      </c>
      <c r="DD6" s="21">
        <f t="shared" si="11"/>
        <v>90.72</v>
      </c>
      <c r="DE6" s="21">
        <f t="shared" si="11"/>
        <v>91.07</v>
      </c>
      <c r="DF6" s="21">
        <f t="shared" si="11"/>
        <v>90.67</v>
      </c>
      <c r="DG6" s="21">
        <f t="shared" si="11"/>
        <v>90.62</v>
      </c>
      <c r="DH6" s="20" t="str">
        <f>IF(DH7="","",IF(DH7="-","【-】","【"&amp;SUBSTITUTE(TEXT(DH7,"#,##0.00"),"-","△")&amp;"】"))</f>
        <v>【95.91】</v>
      </c>
      <c r="DI6" s="21">
        <f>IF(DI7="",NA(),DI7)</f>
        <v>29.05</v>
      </c>
      <c r="DJ6" s="21">
        <f t="shared" ref="DJ6:DR6" si="12">IF(DJ7="",NA(),DJ7)</f>
        <v>31.57</v>
      </c>
      <c r="DK6" s="21">
        <f t="shared" si="12"/>
        <v>33.56</v>
      </c>
      <c r="DL6" s="21">
        <f t="shared" si="12"/>
        <v>35.799999999999997</v>
      </c>
      <c r="DM6" s="21">
        <f t="shared" si="12"/>
        <v>36.950000000000003</v>
      </c>
      <c r="DN6" s="21">
        <f t="shared" si="12"/>
        <v>15.85</v>
      </c>
      <c r="DO6" s="21">
        <f t="shared" si="12"/>
        <v>20.78</v>
      </c>
      <c r="DP6" s="21">
        <f t="shared" si="12"/>
        <v>23.54</v>
      </c>
      <c r="DQ6" s="21">
        <f t="shared" si="12"/>
        <v>25.86</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1">
        <f t="shared" si="13"/>
        <v>1.34</v>
      </c>
      <c r="EA6" s="21">
        <f t="shared" si="13"/>
        <v>1.5</v>
      </c>
      <c r="EB6" s="21">
        <f t="shared" si="13"/>
        <v>1.4</v>
      </c>
      <c r="EC6" s="21">
        <f t="shared" si="13"/>
        <v>2.08</v>
      </c>
      <c r="ED6" s="20" t="str">
        <f>IF(ED7="","",IF(ED7="-","【-】","【"&amp;SUBSTITUTE(TEXT(ED7,"#,##0.00"),"-","△")&amp;"】"))</f>
        <v>【8.68】</v>
      </c>
      <c r="EE6" s="20">
        <f>IF(EE7="",NA(),EE7)</f>
        <v>0</v>
      </c>
      <c r="EF6" s="20">
        <f t="shared" ref="EF6:EN6" si="14">IF(EF7="",NA(),EF7)</f>
        <v>0</v>
      </c>
      <c r="EG6" s="20">
        <f t="shared" si="14"/>
        <v>0</v>
      </c>
      <c r="EH6" s="20">
        <f t="shared" si="14"/>
        <v>0</v>
      </c>
      <c r="EI6" s="20">
        <f t="shared" si="14"/>
        <v>0</v>
      </c>
      <c r="EJ6" s="21">
        <f t="shared" si="14"/>
        <v>0.15</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22101</v>
      </c>
      <c r="D7" s="23">
        <v>46</v>
      </c>
      <c r="E7" s="23">
        <v>17</v>
      </c>
      <c r="F7" s="23">
        <v>1</v>
      </c>
      <c r="G7" s="23">
        <v>0</v>
      </c>
      <c r="H7" s="23" t="s">
        <v>96</v>
      </c>
      <c r="I7" s="23" t="s">
        <v>97</v>
      </c>
      <c r="J7" s="23" t="s">
        <v>98</v>
      </c>
      <c r="K7" s="23" t="s">
        <v>99</v>
      </c>
      <c r="L7" s="23" t="s">
        <v>100</v>
      </c>
      <c r="M7" s="23" t="s">
        <v>101</v>
      </c>
      <c r="N7" s="24" t="s">
        <v>102</v>
      </c>
      <c r="O7" s="24">
        <v>77.959999999999994</v>
      </c>
      <c r="P7" s="24">
        <v>75.56</v>
      </c>
      <c r="Q7" s="24">
        <v>76.010000000000005</v>
      </c>
      <c r="R7" s="24">
        <v>3124</v>
      </c>
      <c r="S7" s="24">
        <v>29713</v>
      </c>
      <c r="T7" s="24">
        <v>346.01</v>
      </c>
      <c r="U7" s="24">
        <v>85.87</v>
      </c>
      <c r="V7" s="24">
        <v>22336</v>
      </c>
      <c r="W7" s="24">
        <v>8.43</v>
      </c>
      <c r="X7" s="24">
        <v>2649.58</v>
      </c>
      <c r="Y7" s="24">
        <v>117.2</v>
      </c>
      <c r="Z7" s="24">
        <v>83.86</v>
      </c>
      <c r="AA7" s="24">
        <v>79.790000000000006</v>
      </c>
      <c r="AB7" s="24">
        <v>90.21</v>
      </c>
      <c r="AC7" s="24">
        <v>89.07</v>
      </c>
      <c r="AD7" s="24">
        <v>106.57</v>
      </c>
      <c r="AE7" s="24">
        <v>106.5</v>
      </c>
      <c r="AF7" s="24">
        <v>106.22</v>
      </c>
      <c r="AG7" s="24">
        <v>107.01</v>
      </c>
      <c r="AH7" s="24">
        <v>106.53</v>
      </c>
      <c r="AI7" s="24">
        <v>105.91</v>
      </c>
      <c r="AJ7" s="24">
        <v>0</v>
      </c>
      <c r="AK7" s="24">
        <v>0</v>
      </c>
      <c r="AL7" s="24">
        <v>0</v>
      </c>
      <c r="AM7" s="24">
        <v>11.76</v>
      </c>
      <c r="AN7" s="24">
        <v>25.65</v>
      </c>
      <c r="AO7" s="24">
        <v>53.44</v>
      </c>
      <c r="AP7" s="24">
        <v>18.36</v>
      </c>
      <c r="AQ7" s="24">
        <v>18.010000000000002</v>
      </c>
      <c r="AR7" s="24">
        <v>23.86</v>
      </c>
      <c r="AS7" s="24">
        <v>18.41</v>
      </c>
      <c r="AT7" s="24">
        <v>3.03</v>
      </c>
      <c r="AU7" s="24">
        <v>32.04</v>
      </c>
      <c r="AV7" s="24">
        <v>24.04</v>
      </c>
      <c r="AW7" s="24">
        <v>25.91</v>
      </c>
      <c r="AX7" s="24">
        <v>31.09</v>
      </c>
      <c r="AY7" s="24">
        <v>52.61</v>
      </c>
      <c r="AZ7" s="24">
        <v>47.03</v>
      </c>
      <c r="BA7" s="24">
        <v>55.6</v>
      </c>
      <c r="BB7" s="24">
        <v>59.4</v>
      </c>
      <c r="BC7" s="24">
        <v>68.27</v>
      </c>
      <c r="BD7" s="24">
        <v>74.790000000000006</v>
      </c>
      <c r="BE7" s="24">
        <v>78.430000000000007</v>
      </c>
      <c r="BF7" s="24">
        <v>0</v>
      </c>
      <c r="BG7" s="24">
        <v>0</v>
      </c>
      <c r="BH7" s="24">
        <v>0</v>
      </c>
      <c r="BI7" s="24">
        <v>0</v>
      </c>
      <c r="BJ7" s="24">
        <v>0</v>
      </c>
      <c r="BK7" s="24">
        <v>1001.3</v>
      </c>
      <c r="BL7" s="24">
        <v>789.08</v>
      </c>
      <c r="BM7" s="24">
        <v>747.84</v>
      </c>
      <c r="BN7" s="24">
        <v>804.98</v>
      </c>
      <c r="BO7" s="24">
        <v>767.56</v>
      </c>
      <c r="BP7" s="24">
        <v>630.82000000000005</v>
      </c>
      <c r="BQ7" s="24">
        <v>97.13</v>
      </c>
      <c r="BR7" s="24">
        <v>70.959999999999994</v>
      </c>
      <c r="BS7" s="24">
        <v>71.42</v>
      </c>
      <c r="BT7" s="24">
        <v>69.73</v>
      </c>
      <c r="BU7" s="24">
        <v>68.650000000000006</v>
      </c>
      <c r="BV7" s="24">
        <v>81.88</v>
      </c>
      <c r="BW7" s="24">
        <v>88.25</v>
      </c>
      <c r="BX7" s="24">
        <v>90.17</v>
      </c>
      <c r="BY7" s="24">
        <v>88.71</v>
      </c>
      <c r="BZ7" s="24">
        <v>90.23</v>
      </c>
      <c r="CA7" s="24">
        <v>97.81</v>
      </c>
      <c r="CB7" s="24">
        <v>166.88</v>
      </c>
      <c r="CC7" s="24">
        <v>226.83</v>
      </c>
      <c r="CD7" s="24">
        <v>226.64</v>
      </c>
      <c r="CE7" s="24">
        <v>232.72</v>
      </c>
      <c r="CF7" s="24">
        <v>237.74</v>
      </c>
      <c r="CG7" s="24">
        <v>187.55</v>
      </c>
      <c r="CH7" s="24">
        <v>176.37</v>
      </c>
      <c r="CI7" s="24">
        <v>173.17</v>
      </c>
      <c r="CJ7" s="24">
        <v>174.8</v>
      </c>
      <c r="CK7" s="24">
        <v>170.2</v>
      </c>
      <c r="CL7" s="24">
        <v>138.75</v>
      </c>
      <c r="CM7" s="24" t="s">
        <v>102</v>
      </c>
      <c r="CN7" s="24" t="s">
        <v>102</v>
      </c>
      <c r="CO7" s="24" t="s">
        <v>102</v>
      </c>
      <c r="CP7" s="24" t="s">
        <v>102</v>
      </c>
      <c r="CQ7" s="24" t="s">
        <v>102</v>
      </c>
      <c r="CR7" s="24">
        <v>50.94</v>
      </c>
      <c r="CS7" s="24">
        <v>56.72</v>
      </c>
      <c r="CT7" s="24">
        <v>56.43</v>
      </c>
      <c r="CU7" s="24">
        <v>55.82</v>
      </c>
      <c r="CV7" s="24">
        <v>56.51</v>
      </c>
      <c r="CW7" s="24">
        <v>58.94</v>
      </c>
      <c r="CX7" s="24">
        <v>83.71</v>
      </c>
      <c r="CY7" s="24">
        <v>83.64</v>
      </c>
      <c r="CZ7" s="24">
        <v>84.07</v>
      </c>
      <c r="DA7" s="24">
        <v>84.36</v>
      </c>
      <c r="DB7" s="24">
        <v>84.75</v>
      </c>
      <c r="DC7" s="24">
        <v>82.55</v>
      </c>
      <c r="DD7" s="24">
        <v>90.72</v>
      </c>
      <c r="DE7" s="24">
        <v>91.07</v>
      </c>
      <c r="DF7" s="24">
        <v>90.67</v>
      </c>
      <c r="DG7" s="24">
        <v>90.62</v>
      </c>
      <c r="DH7" s="24">
        <v>95.91</v>
      </c>
      <c r="DI7" s="24">
        <v>29.05</v>
      </c>
      <c r="DJ7" s="24">
        <v>31.57</v>
      </c>
      <c r="DK7" s="24">
        <v>33.56</v>
      </c>
      <c r="DL7" s="24">
        <v>35.799999999999997</v>
      </c>
      <c r="DM7" s="24">
        <v>36.950000000000003</v>
      </c>
      <c r="DN7" s="24">
        <v>15.85</v>
      </c>
      <c r="DO7" s="24">
        <v>20.78</v>
      </c>
      <c r="DP7" s="24">
        <v>23.54</v>
      </c>
      <c r="DQ7" s="24">
        <v>25.86</v>
      </c>
      <c r="DR7" s="24">
        <v>26.9</v>
      </c>
      <c r="DS7" s="24">
        <v>41.09</v>
      </c>
      <c r="DT7" s="24">
        <v>0</v>
      </c>
      <c r="DU7" s="24">
        <v>0</v>
      </c>
      <c r="DV7" s="24">
        <v>0</v>
      </c>
      <c r="DW7" s="24">
        <v>0</v>
      </c>
      <c r="DX7" s="24">
        <v>0</v>
      </c>
      <c r="DY7" s="24">
        <v>0</v>
      </c>
      <c r="DZ7" s="24">
        <v>1.34</v>
      </c>
      <c r="EA7" s="24">
        <v>1.5</v>
      </c>
      <c r="EB7" s="24">
        <v>1.4</v>
      </c>
      <c r="EC7" s="24">
        <v>2.08</v>
      </c>
      <c r="ED7" s="24">
        <v>8.68</v>
      </c>
      <c r="EE7" s="24">
        <v>0</v>
      </c>
      <c r="EF7" s="24">
        <v>0</v>
      </c>
      <c r="EG7" s="24">
        <v>0</v>
      </c>
      <c r="EH7" s="24">
        <v>0</v>
      </c>
      <c r="EI7" s="24">
        <v>0</v>
      </c>
      <c r="EJ7" s="24">
        <v>0.15</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　真大</cp:lastModifiedBy>
  <cp:lastPrinted>2025-02-17T10:47:17Z</cp:lastPrinted>
  <dcterms:created xsi:type="dcterms:W3CDTF">2024-12-19T01:11:42Z</dcterms:created>
  <dcterms:modified xsi:type="dcterms:W3CDTF">2025-02-25T02:57:56Z</dcterms:modified>
  <cp:category/>
</cp:coreProperties>
</file>